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defaultThemeVersion="124226"/>
  <bookViews>
    <workbookView xWindow="0" yWindow="0" windowWidth="20490" windowHeight="8955"/>
  </bookViews>
  <sheets>
    <sheet name="7-11 лет " sheetId="4" r:id="rId1"/>
    <sheet name="12 лет и старше " sheetId="5" r:id="rId2"/>
  </sheets>
  <calcPr calcId="124519" iterateDelta="1E-4"/>
</workbook>
</file>

<file path=xl/calcChain.xml><?xml version="1.0" encoding="utf-8"?>
<calcChain xmlns="http://schemas.openxmlformats.org/spreadsheetml/2006/main">
  <c r="G150" i="4"/>
  <c r="G186" l="1"/>
  <c r="D168" i="5"/>
  <c r="E168"/>
  <c r="F168"/>
  <c r="G168"/>
  <c r="C168"/>
  <c r="D133"/>
  <c r="E133"/>
  <c r="F133"/>
  <c r="G133"/>
  <c r="C133"/>
  <c r="D133" i="4"/>
  <c r="E133"/>
  <c r="F133"/>
  <c r="G133"/>
  <c r="C133"/>
  <c r="C178"/>
  <c r="D159"/>
  <c r="E159"/>
  <c r="F159"/>
  <c r="G159"/>
  <c r="C159"/>
  <c r="D159" i="5"/>
  <c r="D178"/>
  <c r="D116"/>
  <c r="D108"/>
  <c r="E159"/>
  <c r="E178"/>
  <c r="E116"/>
  <c r="E108"/>
  <c r="F159"/>
  <c r="F178"/>
  <c r="F116"/>
  <c r="F108"/>
  <c r="G159"/>
  <c r="G178"/>
  <c r="G116"/>
  <c r="G108"/>
  <c r="C159"/>
  <c r="C178"/>
  <c r="C116"/>
  <c r="C108"/>
  <c r="D186"/>
  <c r="E186"/>
  <c r="F186"/>
  <c r="G186"/>
  <c r="C186"/>
  <c r="D171"/>
  <c r="E171"/>
  <c r="E172" s="1"/>
  <c r="F171"/>
  <c r="G171"/>
  <c r="G172" s="1"/>
  <c r="C171"/>
  <c r="C172" s="1"/>
  <c r="D153"/>
  <c r="E153"/>
  <c r="F153"/>
  <c r="G153"/>
  <c r="C153"/>
  <c r="C150"/>
  <c r="D143"/>
  <c r="E143"/>
  <c r="F143"/>
  <c r="G143"/>
  <c r="C143"/>
  <c r="D125"/>
  <c r="E125"/>
  <c r="F125"/>
  <c r="G125"/>
  <c r="C125"/>
  <c r="D101"/>
  <c r="E101"/>
  <c r="F101"/>
  <c r="G101"/>
  <c r="C101"/>
  <c r="D98"/>
  <c r="E98"/>
  <c r="F98"/>
  <c r="G98"/>
  <c r="C98"/>
  <c r="D91"/>
  <c r="E91"/>
  <c r="F91"/>
  <c r="G91"/>
  <c r="C91"/>
  <c r="D85"/>
  <c r="E85"/>
  <c r="F85"/>
  <c r="G85"/>
  <c r="C85"/>
  <c r="D82"/>
  <c r="E82"/>
  <c r="F82"/>
  <c r="G82"/>
  <c r="C82"/>
  <c r="D75"/>
  <c r="E75"/>
  <c r="F75"/>
  <c r="F86" s="1"/>
  <c r="G75"/>
  <c r="C75"/>
  <c r="D64"/>
  <c r="E64"/>
  <c r="F64"/>
  <c r="G64"/>
  <c r="C64"/>
  <c r="D56"/>
  <c r="E56"/>
  <c r="F56"/>
  <c r="G56"/>
  <c r="C56"/>
  <c r="D39"/>
  <c r="E39"/>
  <c r="D50"/>
  <c r="D51" s="1"/>
  <c r="E50"/>
  <c r="F50"/>
  <c r="G50"/>
  <c r="C50"/>
  <c r="D47"/>
  <c r="E47"/>
  <c r="E51" s="1"/>
  <c r="F47"/>
  <c r="G47"/>
  <c r="G51" s="1"/>
  <c r="C47"/>
  <c r="F39"/>
  <c r="G39"/>
  <c r="C39"/>
  <c r="D30"/>
  <c r="E30"/>
  <c r="F30"/>
  <c r="G30"/>
  <c r="C30"/>
  <c r="D171" i="4"/>
  <c r="E171"/>
  <c r="F171"/>
  <c r="G171"/>
  <c r="C171"/>
  <c r="D168"/>
  <c r="E168"/>
  <c r="F168"/>
  <c r="G168"/>
  <c r="C168"/>
  <c r="D150"/>
  <c r="E150"/>
  <c r="F150"/>
  <c r="C150"/>
  <c r="D143"/>
  <c r="E143"/>
  <c r="F143"/>
  <c r="G143"/>
  <c r="C143"/>
  <c r="D116"/>
  <c r="E116"/>
  <c r="F116"/>
  <c r="G116"/>
  <c r="C116"/>
  <c r="D136"/>
  <c r="E136"/>
  <c r="F136"/>
  <c r="G136"/>
  <c r="G137" s="1"/>
  <c r="C136"/>
  <c r="D125"/>
  <c r="E125"/>
  <c r="E137"/>
  <c r="F125"/>
  <c r="G125"/>
  <c r="C125"/>
  <c r="D108"/>
  <c r="E108"/>
  <c r="F108"/>
  <c r="G108"/>
  <c r="C108"/>
  <c r="D101"/>
  <c r="E101"/>
  <c r="F101"/>
  <c r="G101"/>
  <c r="C101"/>
  <c r="D98"/>
  <c r="E98"/>
  <c r="F98"/>
  <c r="G98"/>
  <c r="C98"/>
  <c r="D91"/>
  <c r="E91"/>
  <c r="F91"/>
  <c r="G91"/>
  <c r="C91"/>
  <c r="D82"/>
  <c r="E82"/>
  <c r="F82"/>
  <c r="G82"/>
  <c r="C82"/>
  <c r="D75"/>
  <c r="E75"/>
  <c r="F75"/>
  <c r="G75"/>
  <c r="C75"/>
  <c r="D47"/>
  <c r="E47"/>
  <c r="F47"/>
  <c r="G47"/>
  <c r="C47"/>
  <c r="D39"/>
  <c r="E39"/>
  <c r="F39"/>
  <c r="G39"/>
  <c r="C39"/>
  <c r="C30"/>
  <c r="C210" i="5"/>
  <c r="D178" i="4"/>
  <c r="E178"/>
  <c r="F178"/>
  <c r="G178"/>
  <c r="D189" i="5"/>
  <c r="E189"/>
  <c r="E190" s="1"/>
  <c r="F189"/>
  <c r="G189"/>
  <c r="G190" s="1"/>
  <c r="C189"/>
  <c r="D136"/>
  <c r="E136"/>
  <c r="F136"/>
  <c r="G136"/>
  <c r="G137" s="1"/>
  <c r="C136"/>
  <c r="C137" s="1"/>
  <c r="D67"/>
  <c r="D68" s="1"/>
  <c r="E67"/>
  <c r="E68" s="1"/>
  <c r="F67"/>
  <c r="F68" s="1"/>
  <c r="G67"/>
  <c r="G68" s="1"/>
  <c r="C67"/>
  <c r="D21"/>
  <c r="E21"/>
  <c r="F21"/>
  <c r="G21"/>
  <c r="G199" s="1"/>
  <c r="G200" s="1"/>
  <c r="C21"/>
  <c r="D21" i="4"/>
  <c r="E21"/>
  <c r="F21"/>
  <c r="G21"/>
  <c r="C186"/>
  <c r="C64"/>
  <c r="D56"/>
  <c r="E56"/>
  <c r="F56"/>
  <c r="G56"/>
  <c r="C56"/>
  <c r="C21"/>
  <c r="D150" i="5"/>
  <c r="D154" s="1"/>
  <c r="E150"/>
  <c r="F150"/>
  <c r="G150"/>
  <c r="G154" s="1"/>
  <c r="D33"/>
  <c r="D34" s="1"/>
  <c r="D119"/>
  <c r="D120" s="1"/>
  <c r="E33"/>
  <c r="E34" s="1"/>
  <c r="E119"/>
  <c r="E120" s="1"/>
  <c r="F33"/>
  <c r="F119"/>
  <c r="F120" s="1"/>
  <c r="G33"/>
  <c r="G119"/>
  <c r="G120" s="1"/>
  <c r="C119"/>
  <c r="C120" s="1"/>
  <c r="C33"/>
  <c r="C34" s="1"/>
  <c r="C189" i="4"/>
  <c r="C207" s="1"/>
  <c r="C153"/>
  <c r="C154" s="1"/>
  <c r="C33"/>
  <c r="C50"/>
  <c r="C119"/>
  <c r="C120" s="1"/>
  <c r="C67"/>
  <c r="C68" s="1"/>
  <c r="C85"/>
  <c r="C86" s="1"/>
  <c r="D186"/>
  <c r="D189"/>
  <c r="D207" s="1"/>
  <c r="D208" s="1"/>
  <c r="D153"/>
  <c r="D154" s="1"/>
  <c r="E186"/>
  <c r="E189"/>
  <c r="E190" s="1"/>
  <c r="E153"/>
  <c r="E154" s="1"/>
  <c r="F186"/>
  <c r="F189"/>
  <c r="F207" s="1"/>
  <c r="F208" s="1"/>
  <c r="F153"/>
  <c r="G189"/>
  <c r="G190" s="1"/>
  <c r="G153"/>
  <c r="G154" s="1"/>
  <c r="D119"/>
  <c r="E119"/>
  <c r="E120" s="1"/>
  <c r="F119"/>
  <c r="F120" s="1"/>
  <c r="G119"/>
  <c r="G120" s="1"/>
  <c r="D64"/>
  <c r="D67"/>
  <c r="D68" s="1"/>
  <c r="E64"/>
  <c r="E67"/>
  <c r="F64"/>
  <c r="F67"/>
  <c r="F68" s="1"/>
  <c r="F85"/>
  <c r="F86" s="1"/>
  <c r="G64"/>
  <c r="G67"/>
  <c r="G68" s="1"/>
  <c r="G85"/>
  <c r="G86" s="1"/>
  <c r="D85"/>
  <c r="D86" s="1"/>
  <c r="E85"/>
  <c r="E86" s="1"/>
  <c r="D30"/>
  <c r="D33"/>
  <c r="D50"/>
  <c r="E30"/>
  <c r="E33"/>
  <c r="E50"/>
  <c r="F30"/>
  <c r="F33"/>
  <c r="F34" s="1"/>
  <c r="F50"/>
  <c r="G30"/>
  <c r="G33"/>
  <c r="G50"/>
  <c r="C172"/>
  <c r="G172"/>
  <c r="F172"/>
  <c r="E172"/>
  <c r="E34"/>
  <c r="G34"/>
  <c r="C34"/>
  <c r="D34"/>
  <c r="D120"/>
  <c r="E68"/>
  <c r="D199"/>
  <c r="D200" s="1"/>
  <c r="C190" l="1"/>
  <c r="G207"/>
  <c r="G208" s="1"/>
  <c r="E207"/>
  <c r="E208" s="1"/>
  <c r="F190"/>
  <c r="D190"/>
  <c r="G199"/>
  <c r="G200" s="1"/>
  <c r="E199"/>
  <c r="E200" s="1"/>
  <c r="G102"/>
  <c r="E102"/>
  <c r="F154"/>
  <c r="C51"/>
  <c r="F51"/>
  <c r="D51"/>
  <c r="C102"/>
  <c r="F102"/>
  <c r="D102"/>
  <c r="C137"/>
  <c r="F137"/>
  <c r="D137"/>
  <c r="C203" i="5"/>
  <c r="D86"/>
  <c r="C86"/>
  <c r="C203" i="4"/>
  <c r="E203"/>
  <c r="E204" s="1"/>
  <c r="D203"/>
  <c r="D204" s="1"/>
  <c r="E51"/>
  <c r="C211"/>
  <c r="C191"/>
  <c r="C192" s="1"/>
  <c r="C199"/>
  <c r="E102" i="5"/>
  <c r="F34"/>
  <c r="C68"/>
  <c r="E137"/>
  <c r="D137"/>
  <c r="G203"/>
  <c r="G204" s="1"/>
  <c r="C190"/>
  <c r="E86"/>
  <c r="G102"/>
  <c r="F190"/>
  <c r="C102"/>
  <c r="D207"/>
  <c r="D208" s="1"/>
  <c r="D190"/>
  <c r="F172"/>
  <c r="G86"/>
  <c r="D199"/>
  <c r="D200" s="1"/>
  <c r="F102"/>
  <c r="C154"/>
  <c r="C51"/>
  <c r="D172"/>
  <c r="D102"/>
  <c r="C199"/>
  <c r="F199"/>
  <c r="F200" s="1"/>
  <c r="E207"/>
  <c r="E208" s="1"/>
  <c r="E199"/>
  <c r="E200" s="1"/>
  <c r="C207"/>
  <c r="G34"/>
  <c r="F154"/>
  <c r="G207"/>
  <c r="G208" s="1"/>
  <c r="E203"/>
  <c r="E204" s="1"/>
  <c r="F207"/>
  <c r="F208" s="1"/>
  <c r="F51"/>
  <c r="F137"/>
  <c r="F199" i="4"/>
  <c r="F200" s="1"/>
  <c r="E154" i="5"/>
  <c r="D203"/>
  <c r="D204" s="1"/>
  <c r="D191"/>
  <c r="D192" s="1"/>
  <c r="D211"/>
  <c r="D212" s="1"/>
  <c r="F203"/>
  <c r="F204" s="1"/>
  <c r="F211" i="4"/>
  <c r="F212" s="1"/>
  <c r="G203"/>
  <c r="G204" s="1"/>
  <c r="F203"/>
  <c r="F204" s="1"/>
  <c r="F191"/>
  <c r="F192" s="1"/>
  <c r="E211"/>
  <c r="E212" s="1"/>
  <c r="D172"/>
  <c r="D211" s="1"/>
  <c r="D212" s="1"/>
  <c r="D191"/>
  <c r="D192" s="1"/>
  <c r="E191"/>
  <c r="E192" s="1"/>
  <c r="G51"/>
  <c r="G211" i="5" l="1"/>
  <c r="G212" s="1"/>
  <c r="C191"/>
  <c r="C192" s="1"/>
  <c r="G191"/>
  <c r="G192" s="1"/>
  <c r="C211"/>
  <c r="E211"/>
  <c r="E212" s="1"/>
  <c r="F211"/>
  <c r="F212" s="1"/>
  <c r="F191"/>
  <c r="F192" s="1"/>
  <c r="E191"/>
  <c r="E192" s="1"/>
  <c r="G211" i="4"/>
  <c r="G212" s="1"/>
  <c r="G191"/>
  <c r="G192" s="1"/>
</calcChain>
</file>

<file path=xl/sharedStrings.xml><?xml version="1.0" encoding="utf-8"?>
<sst xmlns="http://schemas.openxmlformats.org/spreadsheetml/2006/main" count="613" uniqueCount="201">
  <si>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</si>
  <si>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</si>
  <si>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</si>
  <si>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</si>
  <si>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</si>
  <si>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</si>
  <si>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</si>
  <si>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</si>
  <si>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</si>
  <si>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</si>
  <si>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</si>
  <si>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</si>
  <si>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</si>
  <si>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б/н</t>
  </si>
  <si>
    <t>Джем</t>
  </si>
  <si>
    <t>Батон нарезной</t>
  </si>
  <si>
    <t>143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</si>
  <si>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</si>
  <si>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</si>
  <si>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</si>
  <si>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</si>
  <si>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картофельный с бобовыми на курином бульоне</t>
  </si>
  <si>
    <t>Тефтели куриные</t>
  </si>
  <si>
    <t>Соус томатный</t>
  </si>
  <si>
    <t>291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</si>
  <si>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</si>
  <si>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</si>
  <si>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</si>
  <si>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</si>
  <si>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</si>
  <si>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</si>
  <si>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Напиток из вишни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</si>
  <si>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</si>
  <si>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</si>
  <si>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</si>
  <si>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</si>
  <si>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250</t>
  </si>
  <si>
    <t>Каша манная вязкая</t>
  </si>
  <si>
    <t>Булочка с корицей</t>
  </si>
  <si>
    <t>144</t>
  </si>
  <si>
    <t>Чай с лимоном и сахаром</t>
  </si>
  <si>
    <t>Морковь отварная</t>
  </si>
  <si>
    <t>Свекольник</t>
  </si>
  <si>
    <t>Рыба 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</si>
  <si>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</si>
  <si>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</si>
  <si>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</si>
  <si>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</si>
  <si>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День 3</t>
  </si>
  <si>
    <t>Запеканка из творога с ягодным соусом</t>
  </si>
  <si>
    <t>Фрукт свежий, сезонный</t>
  </si>
  <si>
    <t>Огурцы соленые</t>
  </si>
  <si>
    <t>155.3</t>
  </si>
  <si>
    <t>Каша из гороха с маслом</t>
  </si>
  <si>
    <t>РЦ 10.86.</t>
  </si>
  <si>
    <t>Напиток  витаминизированный</t>
  </si>
  <si>
    <t>Кисломолочный продукт</t>
  </si>
  <si>
    <t>564.1</t>
  </si>
  <si>
    <t>Булочка с кокосовой стружкой</t>
  </si>
  <si>
    <t>День 4</t>
  </si>
  <si>
    <t>Свекла отварная</t>
  </si>
  <si>
    <t>Каша гречневая рассыпчатая</t>
  </si>
  <si>
    <t>494.1</t>
  </si>
  <si>
    <t>Чай с клубникой и сахаром</t>
  </si>
  <si>
    <t>Икра свекольная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</si>
  <si>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</si>
  <si>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</si>
  <si>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</si>
  <si>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Рогалик со сгущенкой</t>
  </si>
  <si>
    <t>День 5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</si>
  <si>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</si>
  <si>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</si>
  <si>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</si>
  <si>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</si>
  <si>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Неделя 2 День 6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</si>
  <si>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</si>
  <si>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</si>
  <si>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</si>
  <si>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</si>
  <si>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День 7</t>
  </si>
  <si>
    <t>414</t>
  </si>
  <si>
    <t>Рис отварной</t>
  </si>
  <si>
    <t>Пирог морковный</t>
  </si>
  <si>
    <t>День 8</t>
  </si>
  <si>
    <t>267</t>
  </si>
  <si>
    <t>Каша пшенная молочная жидкая</t>
  </si>
  <si>
    <t>Щи из свежей капусты с картофелем на курином бульоне</t>
  </si>
  <si>
    <t>Жаркое из птицы</t>
  </si>
  <si>
    <t>День 9</t>
  </si>
  <si>
    <t>Каша из хлопьев овсяных "Геркулес" жидкая</t>
  </si>
  <si>
    <t>Митбол куриный</t>
  </si>
  <si>
    <t>Каша пшеничная</t>
  </si>
  <si>
    <t>511.1</t>
  </si>
  <si>
    <t>Компот из замороженной ягоды</t>
  </si>
  <si>
    <t>День 10</t>
  </si>
  <si>
    <t>564.2</t>
  </si>
  <si>
    <t>Булочка с кунжутом</t>
  </si>
  <si>
    <t>Голубцы ленивые</t>
  </si>
  <si>
    <t>ИТОГО ЗА ВЕСЬ ПЕРИОД:</t>
  </si>
  <si>
    <t>СРЕДНЕЕ ЗНАЧЕНИЕ ЗА ПЕРИОД:</t>
  </si>
  <si>
    <t>УТВЕРЖДАЮ</t>
  </si>
  <si>
    <t>7-11 лет</t>
  </si>
  <si>
    <t>Рыба под маринадом</t>
  </si>
  <si>
    <t>Суп картофельный с рисом на курином бульоне</t>
  </si>
  <si>
    <t>407.2</t>
  </si>
  <si>
    <t xml:space="preserve">12 лет и старше </t>
  </si>
  <si>
    <t>508</t>
  </si>
  <si>
    <t>16</t>
  </si>
  <si>
    <t>453</t>
  </si>
  <si>
    <t>243</t>
  </si>
  <si>
    <t>372</t>
  </si>
  <si>
    <t>Суп картофельный с бобовыми на мясном бульоне</t>
  </si>
  <si>
    <t>Масло сливочное</t>
  </si>
  <si>
    <t>Печенье</t>
  </si>
  <si>
    <t>Котлета куриная</t>
  </si>
  <si>
    <t>Плов мясной</t>
  </si>
  <si>
    <t>Гуляш из отварного мяса</t>
  </si>
  <si>
    <t>Булочка с сахаром</t>
  </si>
  <si>
    <t>564.3</t>
  </si>
  <si>
    <t>Омлет с зеленым горошком</t>
  </si>
  <si>
    <t xml:space="preserve">Плов из отварной птицы </t>
  </si>
  <si>
    <t>Рассольник ленинградский на курином бульоне</t>
  </si>
  <si>
    <t>Суп-лапша домашняя на мясном бульоне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</si>
  <si>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</si>
  <si>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</si>
  <si>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</si>
  <si>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</si>
  <si>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</si>
  <si>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</si>
  <si>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</si>
  <si>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</si>
  <si>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15,40-19,25</t>
  </si>
  <si>
    <t>15,8-19,75</t>
  </si>
  <si>
    <t>67-83,75</t>
  </si>
  <si>
    <t>470-587,5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</si>
  <si>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</si>
  <si>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</si>
  <si>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</si>
  <si>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</si>
  <si>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23,1-26,95</t>
  </si>
  <si>
    <t>23,7-27,65</t>
  </si>
  <si>
    <t>100,5-117,25</t>
  </si>
  <si>
    <t>705-822,5</t>
  </si>
  <si>
    <t>Доля суточной потребности в пищевых веществах обеда  30-35%</t>
  </si>
  <si>
    <t xml:space="preserve">ПОЛДНИК </t>
  </si>
  <si>
    <t>Норма полдника</t>
  </si>
  <si>
    <t>7,7-11,5</t>
  </si>
  <si>
    <t>7,9-11,85</t>
  </si>
  <si>
    <t>33,5-50,25</t>
  </si>
  <si>
    <t>235-352,5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</si>
  <si>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</si>
  <si>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</si>
  <si>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</si>
  <si>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</si>
  <si>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</si>
  <si>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</si>
  <si>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Среднесуточное содержание витаминов и микроэлементов в меню:</t>
  </si>
  <si>
    <t>витамины</t>
  </si>
  <si>
    <t>минеральные вещества</t>
  </si>
  <si>
    <t>Перечень продуктов обогащенных витаминами и микроэлементами и их кратность включения в меню:</t>
  </si>
  <si>
    <t>C (мг/сут)</t>
  </si>
  <si>
    <t>Кальций (мг/сут)</t>
  </si>
  <si>
    <t>B1 (мг/сут)</t>
  </si>
  <si>
    <t>Фосфор (мг/сут)</t>
  </si>
  <si>
    <t>Перечень продуктов обогащенных лакто и бифидобактериями:</t>
  </si>
  <si>
    <t>B2 (мг/сут)</t>
  </si>
  <si>
    <t>Магний (мг/сут)</t>
  </si>
  <si>
    <t>A (рет.экв/сут)</t>
  </si>
  <si>
    <t>Железо (мг/сут)</t>
  </si>
  <si>
    <t>Использованные сборники рецептур:_x000D_
Вне сборников_x000D_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предприятий общественного питания, части 1-2/ Под ред.Ф.Л.Марчука и В.Т.Лапшиной. - Изд. Хлебпродинформ, 1996._x000D_
Сборник рецептур блюд и типовых меню для организации питания детей школьного возраста_x000D_
Сборник рецептур на продукцию для обучающихся во всех образовательных учреждениях / Могильный М.П., Тутельян В.А., 2011г._x000D_
Справочник рецептур блюд для питания учащихся образовательных учреждений города Москвы, выпуск 4, 2003 г.</t>
  </si>
  <si>
    <t>D (мкг/сут)</t>
  </si>
  <si>
    <t>Фтор (мг/сут)</t>
  </si>
  <si>
    <t>Возможные замены блюд: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</si>
  <si>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</si>
  <si>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</si>
  <si>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</si>
  <si>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</si>
  <si>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</si>
  <si>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</si>
  <si>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</si>
  <si>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</si>
  <si>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</si>
  <si>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</si>
  <si>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</si>
  <si>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</si>
  <si>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59,4-74,25</t>
  </si>
  <si>
    <t>60,72-75,9</t>
  </si>
  <si>
    <t>252,78-315,99</t>
  </si>
  <si>
    <t>1795,2-2244</t>
  </si>
  <si>
    <t>Норма завтрак, обед, полдник 60-75%</t>
  </si>
  <si>
    <t xml:space="preserve">Норма завтрак , обед, полдник 60-75% </t>
  </si>
  <si>
    <t>Сыр твердый порциями</t>
  </si>
  <si>
    <t xml:space="preserve">                                        СОГЛАСОВАНО</t>
  </si>
  <si>
    <t>(подпись)</t>
  </si>
  <si>
    <t>02.09.2024г.</t>
  </si>
  <si>
    <t>Индивидуальный предприниматель Цибульская Н. И.</t>
  </si>
  <si>
    <t>Цибульская Нина Ивановна</t>
  </si>
  <si>
    <t>Ежедневное 10 дневное меню основного (организованного) питания учащихся в школьных столовых Ленинского района г. Саратова</t>
  </si>
  <si>
    <t>Плюшка Новомосковская</t>
  </si>
  <si>
    <t>Директор МОУ "СОШ № 69"</t>
  </si>
  <si>
    <t>Баграмян Гаяне Самвеловна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</si>
</sst>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b/>
      <sz val="9"/>
      <name val="Arial Cyr"/>
    </font>
    <font>
      <b/>
      <sz val="10"/>
      <name val="Arial Cyr"/>
    </font>
    <font>
      <b/>
      <sz val="11"/>
      <name val="Arial Cy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 tint="0.14999847407452621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2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/>
    </xf>
    <xf numFmtId="9" fontId="9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0" fontId="10" fillId="0" borderId="6" xfId="0" applyFont="1" applyFill="1" applyBorder="1"/>
    <xf numFmtId="9" fontId="9" fillId="0" borderId="6" xfId="0" applyNumberFormat="1" applyFont="1" applyFill="1" applyBorder="1" applyAlignment="1">
      <alignment horizontal="center"/>
    </xf>
    <xf numFmtId="9" fontId="9" fillId="0" borderId="15" xfId="0" applyNumberFormat="1" applyFont="1" applyFill="1" applyBorder="1" applyAlignment="1">
      <alignment horizontal="center"/>
    </xf>
    <xf numFmtId="10" fontId="8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0" fillId="0" borderId="1" xfId="0" applyFont="1" applyFill="1" applyBorder="1"/>
    <xf numFmtId="9" fontId="9" fillId="0" borderId="1" xfId="0" applyNumberFormat="1" applyFont="1" applyFill="1" applyBorder="1" applyAlignment="1">
      <alignment horizontal="center"/>
    </xf>
    <xf numFmtId="9" fontId="9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1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right" wrapText="1"/>
    </xf>
    <xf numFmtId="14" fontId="1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right" wrapText="1"/>
    </xf>
    <xf numFmtId="0" fontId="13" fillId="0" borderId="2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14" fontId="1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2" fillId="0" borderId="20" xfId="0" applyNumberFormat="1" applyFont="1" applyFill="1" applyBorder="1" applyAlignment="1">
      <alignment horizontal="left" vertical="top" wrapText="1"/>
    </xf>
    <xf numFmtId="0" fontId="12" fillId="0" borderId="21" xfId="0" applyNumberFormat="1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1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35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0" borderId="36" xfId="0" applyNumberFormat="1" applyFont="1" applyFill="1" applyBorder="1" applyAlignment="1">
      <alignment horizontal="left" vertical="center" wrapText="1"/>
    </xf>
    <xf numFmtId="0" fontId="12" fillId="0" borderId="32" xfId="0" applyNumberFormat="1" applyFont="1" applyFill="1" applyBorder="1" applyAlignment="1">
      <alignment horizontal="left" vertical="center" wrapText="1"/>
    </xf>
    <xf numFmtId="0" fontId="12" fillId="0" borderId="33" xfId="0" applyNumberFormat="1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12" fillId="0" borderId="35" xfId="0" applyNumberFormat="1" applyFont="1" applyFill="1" applyBorder="1" applyAlignment="1">
      <alignment horizontal="left" vertical="top" wrapText="1"/>
    </xf>
    <xf numFmtId="0" fontId="12" fillId="0" borderId="11" xfId="0" applyNumberFormat="1" applyFont="1" applyFill="1" applyBorder="1" applyAlignment="1">
      <alignment horizontal="left" vertical="top" wrapText="1"/>
    </xf>
    <xf numFmtId="0" fontId="12" fillId="0" borderId="36" xfId="0" applyNumberFormat="1" applyFont="1" applyFill="1" applyBorder="1" applyAlignment="1">
      <alignment horizontal="left" vertical="top" wrapText="1"/>
    </xf>
    <xf numFmtId="0" fontId="12" fillId="0" borderId="32" xfId="0" applyNumberFormat="1" applyFont="1" applyFill="1" applyBorder="1" applyAlignment="1">
      <alignment horizontal="left" vertical="top" wrapText="1"/>
    </xf>
    <xf numFmtId="0" fontId="12" fillId="0" borderId="33" xfId="0" applyNumberFormat="1" applyFont="1" applyFill="1" applyBorder="1" applyAlignment="1">
      <alignment horizontal="left" vertical="top" wrapText="1"/>
    </xf>
    <xf numFmtId="0" fontId="12" fillId="0" borderId="34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2"/>
  <sheetViews>
    <sheetView tabSelected="1" topLeftCell="A40" zoomScaleSheetLayoutView="80" workbookViewId="0">
      <selection activeCell="I10" sqref="I10"/>
    </sheetView>
  </sheetViews>
  <sheetFormatPr defaultRowHeight="12.75"/>
  <cols>
    <col min="1" max="1" width="15.7109375" style="9" customWidth="1"/>
    <col min="2" max="2" width="61" style="36" customWidth="1"/>
    <col min="3" max="3" width="12.28515625" style="10" customWidth="1"/>
    <col min="4" max="5" width="11.85546875" style="11" customWidth="1"/>
    <col min="6" max="6" width="13.140625" style="11" customWidth="1"/>
    <col min="7" max="7" width="17" style="10" customWidth="1"/>
    <col min="8" max="8" width="12" style="10" customWidth="1"/>
    <col min="9" max="16384" width="9.140625" style="7"/>
  </cols>
  <sheetData>
    <row r="1" spans="1:8" ht="15" customHeight="1">
      <c r="B1" s="86" t="s">
        <v>192</v>
      </c>
      <c r="G1" s="133" t="s">
        <v>100</v>
      </c>
      <c r="H1" s="133"/>
    </row>
    <row r="2" spans="1:8">
      <c r="B2" s="81" t="s">
        <v>199</v>
      </c>
      <c r="C2" s="13"/>
      <c r="D2" s="12"/>
      <c r="E2" s="129" t="s">
        <v>195</v>
      </c>
      <c r="F2" s="129"/>
      <c r="G2" s="129"/>
      <c r="H2" s="129"/>
    </row>
    <row r="3" spans="1:8" ht="15" customHeight="1">
      <c r="B3" s="82" t="s">
        <v>200</v>
      </c>
      <c r="C3" s="13"/>
      <c r="D3" s="12"/>
      <c r="E3" s="130" t="s">
        <v>196</v>
      </c>
      <c r="F3" s="130"/>
      <c r="G3" s="130"/>
      <c r="H3" s="130"/>
    </row>
    <row r="4" spans="1:8" ht="15" customHeight="1">
      <c r="B4" s="83" t="s">
        <v>193</v>
      </c>
      <c r="C4" s="13"/>
      <c r="D4" s="12"/>
      <c r="E4" s="131" t="s">
        <v>193</v>
      </c>
      <c r="F4" s="131"/>
      <c r="G4" s="131"/>
      <c r="H4" s="131"/>
    </row>
    <row r="5" spans="1:8" ht="15" customHeight="1">
      <c r="B5" s="84" t="s">
        <v>194</v>
      </c>
      <c r="C5" s="13"/>
      <c r="D5" s="12"/>
      <c r="E5" s="132" t="s">
        <v>194</v>
      </c>
      <c r="F5" s="132"/>
      <c r="G5" s="132"/>
      <c r="H5" s="132"/>
    </row>
    <row r="6" spans="1:8" ht="15" customHeight="1">
      <c r="B6" s="14"/>
      <c r="H6" s="15"/>
    </row>
    <row r="7" spans="1:8" ht="15" customHeight="1"/>
    <row r="8" spans="1:8" s="16" customFormat="1" ht="15" customHeight="1">
      <c r="A8" s="105" t="s">
        <v>197</v>
      </c>
      <c r="B8" s="105"/>
      <c r="C8" s="105"/>
      <c r="D8" s="105"/>
      <c r="E8" s="105"/>
      <c r="F8" s="105"/>
      <c r="G8" s="105"/>
      <c r="H8" s="105"/>
    </row>
    <row r="9" spans="1:8" s="16" customFormat="1" ht="15" customHeight="1">
      <c r="A9" s="17"/>
      <c r="C9" s="76"/>
      <c r="D9" s="18"/>
      <c r="E9" s="18"/>
      <c r="F9" s="18"/>
      <c r="G9" s="19"/>
      <c r="H9" s="19"/>
    </row>
    <row r="10" spans="1:8" s="16" customFormat="1" ht="29.25" customHeight="1">
      <c r="A10" s="17" t="s">
        <v>4</v>
      </c>
      <c r="B10" s="16" t="s">
        <v>101</v>
      </c>
      <c r="C10" s="76"/>
      <c r="D10" s="18"/>
      <c r="E10" s="18"/>
      <c r="F10" s="18"/>
      <c r="G10" s="19"/>
      <c r="H10" s="19"/>
    </row>
    <row r="11" spans="1:8" s="16" customFormat="1" ht="13.5" thickBot="1">
      <c r="A11" s="20"/>
      <c r="C11" s="76"/>
      <c r="D11" s="18"/>
      <c r="E11" s="18"/>
      <c r="F11" s="18"/>
      <c r="G11" s="19"/>
      <c r="H11" s="19"/>
    </row>
    <row r="12" spans="1:8" s="21" customFormat="1" ht="33" customHeight="1">
      <c r="A12" s="109" t="s">
        <v>0</v>
      </c>
      <c r="B12" s="111" t="s">
        <v>1</v>
      </c>
      <c r="C12" s="113" t="s">
        <v>3</v>
      </c>
      <c r="D12" s="115" t="s">
        <v>5</v>
      </c>
      <c r="E12" s="115"/>
      <c r="F12" s="115"/>
      <c r="G12" s="116" t="s">
        <v>6</v>
      </c>
      <c r="H12" s="103" t="s">
        <v>2</v>
      </c>
    </row>
    <row r="13" spans="1:8" s="23" customFormat="1" ht="22.5" customHeight="1" thickBot="1">
      <c r="A13" s="110"/>
      <c r="B13" s="112"/>
      <c r="C13" s="114"/>
      <c r="D13" s="22" t="s">
        <v>7</v>
      </c>
      <c r="E13" s="22" t="s">
        <v>8</v>
      </c>
      <c r="F13" s="22" t="s">
        <v>9</v>
      </c>
      <c r="G13" s="117"/>
      <c r="H13" s="104"/>
    </row>
    <row r="14" spans="1:8" s="8" customFormat="1" ht="15" customHeight="1">
      <c r="A14" s="106" t="s">
        <v>10</v>
      </c>
      <c r="B14" s="107"/>
      <c r="C14" s="107"/>
      <c r="D14" s="107"/>
      <c r="E14" s="107"/>
      <c r="F14" s="107"/>
      <c r="G14" s="107"/>
      <c r="H14" s="108"/>
    </row>
    <row r="15" spans="1:8" ht="15" customHeight="1">
      <c r="A15" s="91" t="s">
        <v>11</v>
      </c>
      <c r="B15" s="6" t="s">
        <v>12</v>
      </c>
      <c r="C15" s="2">
        <v>200</v>
      </c>
      <c r="D15" s="3">
        <v>9.27</v>
      </c>
      <c r="E15" s="3">
        <v>4.7699999999999996</v>
      </c>
      <c r="F15" s="3">
        <v>21.36</v>
      </c>
      <c r="G15" s="4">
        <v>185.3</v>
      </c>
      <c r="H15" s="1">
        <v>260</v>
      </c>
    </row>
    <row r="16" spans="1:8" ht="15" customHeight="1">
      <c r="A16" s="91"/>
      <c r="B16" s="6" t="s">
        <v>15</v>
      </c>
      <c r="C16" s="2">
        <v>40</v>
      </c>
      <c r="D16" s="3">
        <v>3</v>
      </c>
      <c r="E16" s="3">
        <v>1</v>
      </c>
      <c r="F16" s="3">
        <v>20.8</v>
      </c>
      <c r="G16" s="4">
        <v>108</v>
      </c>
      <c r="H16" s="5"/>
    </row>
    <row r="17" spans="1:8" ht="15" customHeight="1">
      <c r="A17" s="91"/>
      <c r="B17" s="6" t="s">
        <v>112</v>
      </c>
      <c r="C17" s="2">
        <v>10</v>
      </c>
      <c r="D17" s="3">
        <v>0.13</v>
      </c>
      <c r="E17" s="3">
        <v>6.15</v>
      </c>
      <c r="F17" s="3">
        <v>0.17</v>
      </c>
      <c r="G17" s="4">
        <v>56.6</v>
      </c>
      <c r="H17" s="1">
        <v>105</v>
      </c>
    </row>
    <row r="18" spans="1:8" ht="15" customHeight="1">
      <c r="A18" s="91"/>
      <c r="B18" s="6" t="s">
        <v>191</v>
      </c>
      <c r="C18" s="2">
        <v>10</v>
      </c>
      <c r="D18" s="3">
        <v>2.6</v>
      </c>
      <c r="E18" s="3">
        <v>2.65</v>
      </c>
      <c r="F18" s="3">
        <v>0.35</v>
      </c>
      <c r="G18" s="4">
        <v>35.56</v>
      </c>
      <c r="H18" s="5">
        <v>100</v>
      </c>
    </row>
    <row r="19" spans="1:8" ht="15" customHeight="1">
      <c r="A19" s="91"/>
      <c r="B19" s="6" t="s">
        <v>113</v>
      </c>
      <c r="C19" s="2">
        <v>40</v>
      </c>
      <c r="D19" s="3">
        <v>3</v>
      </c>
      <c r="E19" s="3">
        <v>4.72</v>
      </c>
      <c r="F19" s="3">
        <v>29.96</v>
      </c>
      <c r="G19" s="4">
        <v>166.84</v>
      </c>
      <c r="H19" s="1"/>
    </row>
    <row r="20" spans="1:8" ht="15" customHeight="1">
      <c r="A20" s="91"/>
      <c r="B20" s="6" t="s">
        <v>17</v>
      </c>
      <c r="C20" s="2">
        <v>200</v>
      </c>
      <c r="D20" s="3">
        <v>0.2</v>
      </c>
      <c r="E20" s="3">
        <v>0.06</v>
      </c>
      <c r="F20" s="3">
        <v>7.06</v>
      </c>
      <c r="G20" s="4">
        <v>28.04</v>
      </c>
      <c r="H20" s="1">
        <v>143</v>
      </c>
    </row>
    <row r="21" spans="1:8" s="8" customFormat="1" ht="15" customHeight="1">
      <c r="A21" s="91" t="s">
        <v>18</v>
      </c>
      <c r="B21" s="92"/>
      <c r="C21" s="24">
        <f>SUM(C15:C20)</f>
        <v>500</v>
      </c>
      <c r="D21" s="24">
        <f t="shared" ref="D21:G21" si="0">SUM(D15:D20)</f>
        <v>18.2</v>
      </c>
      <c r="E21" s="24">
        <f t="shared" si="0"/>
        <v>19.349999999999998</v>
      </c>
      <c r="F21" s="24">
        <f t="shared" si="0"/>
        <v>79.7</v>
      </c>
      <c r="G21" s="24">
        <f t="shared" si="0"/>
        <v>580.34</v>
      </c>
      <c r="H21" s="25"/>
    </row>
    <row r="22" spans="1:8" s="8" customFormat="1" ht="15" customHeight="1">
      <c r="A22" s="96" t="s">
        <v>19</v>
      </c>
      <c r="B22" s="6" t="s">
        <v>51</v>
      </c>
      <c r="C22" s="2">
        <v>60</v>
      </c>
      <c r="D22" s="3">
        <v>0.48</v>
      </c>
      <c r="E22" s="3">
        <v>0.06</v>
      </c>
      <c r="F22" s="3">
        <v>1.02</v>
      </c>
      <c r="G22" s="4">
        <v>7.8</v>
      </c>
      <c r="H22" s="5" t="s">
        <v>13</v>
      </c>
    </row>
    <row r="23" spans="1:8" ht="15" customHeight="1">
      <c r="A23" s="101"/>
      <c r="B23" s="6" t="s">
        <v>21</v>
      </c>
      <c r="C23" s="2">
        <v>200</v>
      </c>
      <c r="D23" s="3">
        <v>2.2000000000000002</v>
      </c>
      <c r="E23" s="3">
        <v>4.5999999999999996</v>
      </c>
      <c r="F23" s="3">
        <v>15.62</v>
      </c>
      <c r="G23" s="4">
        <v>122.12</v>
      </c>
      <c r="H23" s="5">
        <v>144</v>
      </c>
    </row>
    <row r="24" spans="1:8" ht="15" customHeight="1">
      <c r="A24" s="101"/>
      <c r="B24" s="6" t="s">
        <v>22</v>
      </c>
      <c r="C24" s="2">
        <v>90</v>
      </c>
      <c r="D24" s="3">
        <v>11.43</v>
      </c>
      <c r="E24" s="3">
        <v>15.1</v>
      </c>
      <c r="F24" s="3">
        <v>17.36</v>
      </c>
      <c r="G24" s="4">
        <v>230.95</v>
      </c>
      <c r="H24" s="5">
        <v>390</v>
      </c>
    </row>
    <row r="25" spans="1:8" ht="15" customHeight="1">
      <c r="A25" s="101"/>
      <c r="B25" s="6" t="s">
        <v>23</v>
      </c>
      <c r="C25" s="2">
        <v>20</v>
      </c>
      <c r="D25" s="3">
        <v>0.12</v>
      </c>
      <c r="E25" s="3">
        <v>0.75</v>
      </c>
      <c r="F25" s="3">
        <v>1.07</v>
      </c>
      <c r="G25" s="4">
        <v>11.5</v>
      </c>
      <c r="H25" s="1">
        <v>453</v>
      </c>
    </row>
    <row r="26" spans="1:8" ht="15" customHeight="1">
      <c r="A26" s="101"/>
      <c r="B26" s="6" t="s">
        <v>25</v>
      </c>
      <c r="C26" s="2">
        <v>150</v>
      </c>
      <c r="D26" s="3">
        <v>5.8</v>
      </c>
      <c r="E26" s="3">
        <v>2.91</v>
      </c>
      <c r="F26" s="3">
        <v>35.549999999999997</v>
      </c>
      <c r="G26" s="4">
        <v>191.4</v>
      </c>
      <c r="H26" s="1">
        <v>291</v>
      </c>
    </row>
    <row r="27" spans="1:8" ht="15" customHeight="1">
      <c r="A27" s="101"/>
      <c r="B27" s="6" t="s">
        <v>26</v>
      </c>
      <c r="C27" s="2">
        <v>200</v>
      </c>
      <c r="D27" s="3">
        <v>0.08</v>
      </c>
      <c r="E27" s="3">
        <v>0</v>
      </c>
      <c r="F27" s="3">
        <v>10.62</v>
      </c>
      <c r="G27" s="4">
        <v>40.44</v>
      </c>
      <c r="H27" s="1">
        <v>508</v>
      </c>
    </row>
    <row r="28" spans="1:8" ht="15" customHeight="1">
      <c r="A28" s="101"/>
      <c r="B28" s="6" t="s">
        <v>27</v>
      </c>
      <c r="C28" s="2">
        <v>30</v>
      </c>
      <c r="D28" s="3">
        <v>1.98</v>
      </c>
      <c r="E28" s="3">
        <v>0.27</v>
      </c>
      <c r="F28" s="3">
        <v>11.4</v>
      </c>
      <c r="G28" s="4">
        <v>59.7</v>
      </c>
      <c r="H28" s="1"/>
    </row>
    <row r="29" spans="1:8" ht="15" customHeight="1">
      <c r="A29" s="102"/>
      <c r="B29" s="6" t="s">
        <v>28</v>
      </c>
      <c r="C29" s="2">
        <v>30</v>
      </c>
      <c r="D29" s="3">
        <v>1.98</v>
      </c>
      <c r="E29" s="3">
        <v>0.36</v>
      </c>
      <c r="F29" s="3">
        <v>10.02</v>
      </c>
      <c r="G29" s="4">
        <v>52.2</v>
      </c>
      <c r="H29" s="1"/>
    </row>
    <row r="30" spans="1:8" s="8" customFormat="1" ht="15" customHeight="1">
      <c r="A30" s="89" t="s">
        <v>29</v>
      </c>
      <c r="B30" s="90"/>
      <c r="C30" s="24">
        <f>SUM(C22:C29)</f>
        <v>780</v>
      </c>
      <c r="D30" s="26">
        <f>SUM(D22:D29)</f>
        <v>24.069999999999997</v>
      </c>
      <c r="E30" s="24">
        <f>SUM(E22:E29)</f>
        <v>24.049999999999997</v>
      </c>
      <c r="F30" s="24">
        <f>SUM(F22:F29)</f>
        <v>102.66000000000001</v>
      </c>
      <c r="G30" s="24">
        <f>SUM(G22:G29)</f>
        <v>716.11000000000013</v>
      </c>
      <c r="H30" s="25"/>
    </row>
    <row r="31" spans="1:8" ht="15" customHeight="1">
      <c r="A31" s="91" t="s">
        <v>30</v>
      </c>
      <c r="B31" s="6" t="s">
        <v>31</v>
      </c>
      <c r="C31" s="2">
        <v>200</v>
      </c>
      <c r="D31" s="3">
        <v>0.12</v>
      </c>
      <c r="E31" s="3">
        <v>0.02</v>
      </c>
      <c r="F31" s="3">
        <v>8.58</v>
      </c>
      <c r="G31" s="4">
        <v>34.340000000000003</v>
      </c>
      <c r="H31" s="5">
        <v>511</v>
      </c>
    </row>
    <row r="32" spans="1:8" ht="15" customHeight="1">
      <c r="A32" s="91"/>
      <c r="B32" s="6" t="s">
        <v>32</v>
      </c>
      <c r="C32" s="2">
        <v>100</v>
      </c>
      <c r="D32" s="3">
        <v>10.5</v>
      </c>
      <c r="E32" s="3">
        <v>11.35</v>
      </c>
      <c r="F32" s="3">
        <v>40.44</v>
      </c>
      <c r="G32" s="4">
        <v>244.2</v>
      </c>
      <c r="H32" s="5">
        <v>543</v>
      </c>
    </row>
    <row r="33" spans="1:8" s="8" customFormat="1" ht="15" customHeight="1">
      <c r="A33" s="91" t="s">
        <v>33</v>
      </c>
      <c r="B33" s="92"/>
      <c r="C33" s="24">
        <f>SUM(C31:C32)</f>
        <v>300</v>
      </c>
      <c r="D33" s="24">
        <f t="shared" ref="D33:G33" si="1">SUM(D31:D32)</f>
        <v>10.62</v>
      </c>
      <c r="E33" s="24">
        <f t="shared" si="1"/>
        <v>11.37</v>
      </c>
      <c r="F33" s="24">
        <f t="shared" si="1"/>
        <v>49.019999999999996</v>
      </c>
      <c r="G33" s="24">
        <f t="shared" si="1"/>
        <v>278.53999999999996</v>
      </c>
      <c r="H33" s="25"/>
    </row>
    <row r="34" spans="1:8" s="8" customFormat="1" ht="15" customHeight="1" thickBot="1">
      <c r="A34" s="96" t="s">
        <v>34</v>
      </c>
      <c r="B34" s="97"/>
      <c r="C34" s="27">
        <f>C33+C30+C21</f>
        <v>1580</v>
      </c>
      <c r="D34" s="27">
        <f t="shared" ref="D34:G34" si="2">D33+D30+D21</f>
        <v>52.89</v>
      </c>
      <c r="E34" s="27">
        <f t="shared" si="2"/>
        <v>54.769999999999996</v>
      </c>
      <c r="F34" s="27">
        <f t="shared" si="2"/>
        <v>231.38</v>
      </c>
      <c r="G34" s="27">
        <f t="shared" si="2"/>
        <v>1574.9900000000002</v>
      </c>
      <c r="H34" s="28"/>
    </row>
    <row r="35" spans="1:8" s="8" customFormat="1" ht="15" customHeight="1">
      <c r="A35" s="98" t="s">
        <v>35</v>
      </c>
      <c r="B35" s="99"/>
      <c r="C35" s="99"/>
      <c r="D35" s="99"/>
      <c r="E35" s="99"/>
      <c r="F35" s="99"/>
      <c r="G35" s="99"/>
      <c r="H35" s="100"/>
    </row>
    <row r="36" spans="1:8" ht="15" customHeight="1">
      <c r="A36" s="91" t="s">
        <v>11</v>
      </c>
      <c r="B36" s="6" t="s">
        <v>37</v>
      </c>
      <c r="C36" s="2">
        <v>200</v>
      </c>
      <c r="D36" s="3">
        <v>9.5399999999999991</v>
      </c>
      <c r="E36" s="3">
        <v>11.72</v>
      </c>
      <c r="F36" s="3">
        <v>24.1</v>
      </c>
      <c r="G36" s="4">
        <v>251.31</v>
      </c>
      <c r="H36" s="1">
        <v>250</v>
      </c>
    </row>
    <row r="37" spans="1:8" ht="15" customHeight="1">
      <c r="A37" s="91"/>
      <c r="B37" s="6" t="s">
        <v>38</v>
      </c>
      <c r="C37" s="2">
        <v>100</v>
      </c>
      <c r="D37" s="3">
        <v>7.62</v>
      </c>
      <c r="E37" s="3">
        <v>6.17</v>
      </c>
      <c r="F37" s="3">
        <v>51.26</v>
      </c>
      <c r="G37" s="4">
        <v>296.07</v>
      </c>
      <c r="H37" s="1">
        <v>438</v>
      </c>
    </row>
    <row r="38" spans="1:8" ht="15" customHeight="1">
      <c r="A38" s="91"/>
      <c r="B38" s="6" t="s">
        <v>40</v>
      </c>
      <c r="C38" s="2">
        <v>200</v>
      </c>
      <c r="D38" s="3">
        <v>0.24</v>
      </c>
      <c r="E38" s="3">
        <v>0</v>
      </c>
      <c r="F38" s="3">
        <v>7.14</v>
      </c>
      <c r="G38" s="4">
        <v>29.8</v>
      </c>
      <c r="H38" s="1">
        <v>144</v>
      </c>
    </row>
    <row r="39" spans="1:8" s="8" customFormat="1" ht="15" customHeight="1">
      <c r="A39" s="89" t="s">
        <v>18</v>
      </c>
      <c r="B39" s="90"/>
      <c r="C39" s="24">
        <f>SUM(C36:C38)</f>
        <v>500</v>
      </c>
      <c r="D39" s="24">
        <f t="shared" ref="D39:G39" si="3">SUM(D36:D38)</f>
        <v>17.399999999999999</v>
      </c>
      <c r="E39" s="24">
        <f t="shared" si="3"/>
        <v>17.89</v>
      </c>
      <c r="F39" s="24">
        <f t="shared" si="3"/>
        <v>82.5</v>
      </c>
      <c r="G39" s="24">
        <f t="shared" si="3"/>
        <v>577.17999999999995</v>
      </c>
      <c r="H39" s="25"/>
    </row>
    <row r="40" spans="1:8" s="8" customFormat="1" ht="15" customHeight="1">
      <c r="A40" s="93" t="s">
        <v>19</v>
      </c>
      <c r="B40" s="6" t="s">
        <v>20</v>
      </c>
      <c r="C40" s="4">
        <v>60</v>
      </c>
      <c r="D40" s="3">
        <v>0.72</v>
      </c>
      <c r="E40" s="3">
        <v>3</v>
      </c>
      <c r="F40" s="3">
        <v>4.4400000000000004</v>
      </c>
      <c r="G40" s="4">
        <v>58.2</v>
      </c>
      <c r="H40" s="1"/>
    </row>
    <row r="41" spans="1:8" ht="15" customHeight="1">
      <c r="A41" s="94"/>
      <c r="B41" s="6" t="s">
        <v>42</v>
      </c>
      <c r="C41" s="2">
        <v>200</v>
      </c>
      <c r="D41" s="3">
        <v>1.8</v>
      </c>
      <c r="E41" s="3">
        <v>2.88</v>
      </c>
      <c r="F41" s="3">
        <v>13.54</v>
      </c>
      <c r="G41" s="4">
        <v>92.3</v>
      </c>
      <c r="H41" s="1">
        <v>131</v>
      </c>
    </row>
    <row r="42" spans="1:8" ht="15" customHeight="1">
      <c r="A42" s="94"/>
      <c r="B42" s="6" t="s">
        <v>102</v>
      </c>
      <c r="C42" s="2">
        <v>90</v>
      </c>
      <c r="D42" s="3">
        <v>13.51</v>
      </c>
      <c r="E42" s="3">
        <v>14.67</v>
      </c>
      <c r="F42" s="3">
        <v>32.5</v>
      </c>
      <c r="G42" s="4">
        <v>228.6</v>
      </c>
      <c r="H42" s="1">
        <v>343</v>
      </c>
    </row>
    <row r="43" spans="1:8" ht="15" customHeight="1">
      <c r="A43" s="94"/>
      <c r="B43" s="6" t="s">
        <v>44</v>
      </c>
      <c r="C43" s="2">
        <v>150</v>
      </c>
      <c r="D43" s="3">
        <v>6.29</v>
      </c>
      <c r="E43" s="3">
        <v>4.46</v>
      </c>
      <c r="F43" s="3">
        <v>36.049999999999997</v>
      </c>
      <c r="G43" s="4">
        <v>182.66</v>
      </c>
      <c r="H43" s="1">
        <v>312</v>
      </c>
    </row>
    <row r="44" spans="1:8" ht="15" customHeight="1">
      <c r="A44" s="94"/>
      <c r="B44" s="6" t="s">
        <v>45</v>
      </c>
      <c r="C44" s="2">
        <v>200</v>
      </c>
      <c r="D44" s="3">
        <v>0.14000000000000001</v>
      </c>
      <c r="E44" s="3">
        <v>0.06</v>
      </c>
      <c r="F44" s="3">
        <v>8</v>
      </c>
      <c r="G44" s="4">
        <v>32.700000000000003</v>
      </c>
      <c r="H44" s="5">
        <v>511</v>
      </c>
    </row>
    <row r="45" spans="1:8" ht="15" customHeight="1">
      <c r="A45" s="94"/>
      <c r="B45" s="6" t="s">
        <v>27</v>
      </c>
      <c r="C45" s="2">
        <v>30</v>
      </c>
      <c r="D45" s="3">
        <v>1.98</v>
      </c>
      <c r="E45" s="3">
        <v>0.27</v>
      </c>
      <c r="F45" s="3">
        <v>11.4</v>
      </c>
      <c r="G45" s="4">
        <v>59.7</v>
      </c>
      <c r="H45" s="1"/>
    </row>
    <row r="46" spans="1:8" ht="15" customHeight="1">
      <c r="A46" s="95"/>
      <c r="B46" s="6" t="s">
        <v>28</v>
      </c>
      <c r="C46" s="2">
        <v>30</v>
      </c>
      <c r="D46" s="3">
        <v>1.98</v>
      </c>
      <c r="E46" s="3">
        <v>0.36</v>
      </c>
      <c r="F46" s="3">
        <v>10.02</v>
      </c>
      <c r="G46" s="4">
        <v>52.2</v>
      </c>
      <c r="H46" s="1"/>
    </row>
    <row r="47" spans="1:8" s="8" customFormat="1" ht="15" customHeight="1">
      <c r="A47" s="89" t="s">
        <v>29</v>
      </c>
      <c r="B47" s="90"/>
      <c r="C47" s="24">
        <f>SUM(C40:C46)</f>
        <v>760</v>
      </c>
      <c r="D47" s="24">
        <f t="shared" ref="D47:G47" si="4">SUM(D40:D46)</f>
        <v>26.42</v>
      </c>
      <c r="E47" s="24">
        <f t="shared" si="4"/>
        <v>25.7</v>
      </c>
      <c r="F47" s="24">
        <f t="shared" si="4"/>
        <v>115.95</v>
      </c>
      <c r="G47" s="24">
        <f t="shared" si="4"/>
        <v>706.36000000000013</v>
      </c>
      <c r="H47" s="25"/>
    </row>
    <row r="48" spans="1:8" ht="15" customHeight="1">
      <c r="A48" s="91" t="s">
        <v>30</v>
      </c>
      <c r="B48" s="6" t="s">
        <v>46</v>
      </c>
      <c r="C48" s="2">
        <v>200</v>
      </c>
      <c r="D48" s="3">
        <v>0</v>
      </c>
      <c r="E48" s="3">
        <v>0</v>
      </c>
      <c r="F48" s="3">
        <v>15</v>
      </c>
      <c r="G48" s="4">
        <v>95</v>
      </c>
      <c r="H48" s="1">
        <v>614</v>
      </c>
    </row>
    <row r="49" spans="1:8" ht="15" customHeight="1">
      <c r="A49" s="91"/>
      <c r="B49" s="6" t="s">
        <v>47</v>
      </c>
      <c r="C49" s="2">
        <v>100</v>
      </c>
      <c r="D49" s="3">
        <v>9.6</v>
      </c>
      <c r="E49" s="3">
        <v>9.6999999999999993</v>
      </c>
      <c r="F49" s="3">
        <v>29.65</v>
      </c>
      <c r="G49" s="4">
        <v>192.26</v>
      </c>
      <c r="H49" s="5">
        <v>543</v>
      </c>
    </row>
    <row r="50" spans="1:8" s="8" customFormat="1" ht="15" customHeight="1">
      <c r="A50" s="89" t="s">
        <v>33</v>
      </c>
      <c r="B50" s="90"/>
      <c r="C50" s="24">
        <f>SUM(C48:C49)</f>
        <v>300</v>
      </c>
      <c r="D50" s="24">
        <f t="shared" ref="D50:G50" si="5">SUM(D48:D49)</f>
        <v>9.6</v>
      </c>
      <c r="E50" s="24">
        <f t="shared" si="5"/>
        <v>9.6999999999999993</v>
      </c>
      <c r="F50" s="24">
        <f t="shared" si="5"/>
        <v>44.65</v>
      </c>
      <c r="G50" s="24">
        <f t="shared" si="5"/>
        <v>287.26</v>
      </c>
      <c r="H50" s="25"/>
    </row>
    <row r="51" spans="1:8" s="8" customFormat="1" ht="15" customHeight="1" thickBot="1">
      <c r="A51" s="118" t="s">
        <v>34</v>
      </c>
      <c r="B51" s="119"/>
      <c r="C51" s="27">
        <f>C50+C47+C39</f>
        <v>1560</v>
      </c>
      <c r="D51" s="27">
        <f t="shared" ref="D51:G51" si="6">D50+D47+D39</f>
        <v>53.42</v>
      </c>
      <c r="E51" s="27">
        <f t="shared" si="6"/>
        <v>53.29</v>
      </c>
      <c r="F51" s="27">
        <f t="shared" si="6"/>
        <v>243.1</v>
      </c>
      <c r="G51" s="27">
        <f t="shared" si="6"/>
        <v>1570.8000000000002</v>
      </c>
      <c r="H51" s="28"/>
    </row>
    <row r="52" spans="1:8" s="8" customFormat="1" ht="15" customHeight="1">
      <c r="A52" s="98" t="s">
        <v>48</v>
      </c>
      <c r="B52" s="99"/>
      <c r="C52" s="99"/>
      <c r="D52" s="99"/>
      <c r="E52" s="99"/>
      <c r="F52" s="99"/>
      <c r="G52" s="99"/>
      <c r="H52" s="100"/>
    </row>
    <row r="53" spans="1:8" ht="15" customHeight="1">
      <c r="A53" s="91" t="s">
        <v>11</v>
      </c>
      <c r="B53" s="6" t="s">
        <v>49</v>
      </c>
      <c r="C53" s="2">
        <v>200</v>
      </c>
      <c r="D53" s="3">
        <v>17.12</v>
      </c>
      <c r="E53" s="3">
        <v>16.559999999999999</v>
      </c>
      <c r="F53" s="3">
        <v>52.16</v>
      </c>
      <c r="G53" s="4">
        <v>395.52</v>
      </c>
      <c r="H53" s="5">
        <v>117</v>
      </c>
    </row>
    <row r="54" spans="1:8" ht="15" customHeight="1">
      <c r="A54" s="91"/>
      <c r="B54" s="6" t="s">
        <v>50</v>
      </c>
      <c r="C54" s="2">
        <v>100</v>
      </c>
      <c r="D54" s="3">
        <v>0.4</v>
      </c>
      <c r="E54" s="3">
        <v>0.4</v>
      </c>
      <c r="F54" s="3">
        <v>10.8</v>
      </c>
      <c r="G54" s="4">
        <v>47</v>
      </c>
      <c r="H54" s="5"/>
    </row>
    <row r="55" spans="1:8" ht="15" customHeight="1">
      <c r="A55" s="91"/>
      <c r="B55" s="6" t="s">
        <v>63</v>
      </c>
      <c r="C55" s="2">
        <v>200</v>
      </c>
      <c r="D55" s="3">
        <v>0.26</v>
      </c>
      <c r="E55" s="3">
        <v>0.02</v>
      </c>
      <c r="F55" s="3">
        <v>8.06</v>
      </c>
      <c r="G55" s="4">
        <v>33.22</v>
      </c>
      <c r="H55" s="5">
        <v>494</v>
      </c>
    </row>
    <row r="56" spans="1:8" s="8" customFormat="1" ht="15" customHeight="1">
      <c r="A56" s="89" t="s">
        <v>18</v>
      </c>
      <c r="B56" s="90"/>
      <c r="C56" s="24">
        <f>SUM(C53:C55)</f>
        <v>500</v>
      </c>
      <c r="D56" s="24">
        <f>SUM(D53:D55)</f>
        <v>17.78</v>
      </c>
      <c r="E56" s="24">
        <f>SUM(E53:E55)</f>
        <v>16.979999999999997</v>
      </c>
      <c r="F56" s="26">
        <f>SUM(F53:F55)</f>
        <v>71.02</v>
      </c>
      <c r="G56" s="26">
        <f>SUM(G53:G55)</f>
        <v>475.74</v>
      </c>
      <c r="H56" s="25"/>
    </row>
    <row r="57" spans="1:8" s="8" customFormat="1" ht="15" customHeight="1">
      <c r="A57" s="93" t="s">
        <v>19</v>
      </c>
      <c r="B57" s="6" t="s">
        <v>60</v>
      </c>
      <c r="C57" s="2">
        <v>60</v>
      </c>
      <c r="D57" s="3">
        <v>0.9</v>
      </c>
      <c r="E57" s="3">
        <v>0.06</v>
      </c>
      <c r="F57" s="3">
        <v>5.28</v>
      </c>
      <c r="G57" s="4">
        <v>25.2</v>
      </c>
      <c r="H57" s="1">
        <v>17</v>
      </c>
    </row>
    <row r="58" spans="1:8" ht="15" customHeight="1">
      <c r="A58" s="94"/>
      <c r="B58" s="6" t="s">
        <v>103</v>
      </c>
      <c r="C58" s="2">
        <v>200</v>
      </c>
      <c r="D58" s="3">
        <v>2.58</v>
      </c>
      <c r="E58" s="3">
        <v>4.6399999999999997</v>
      </c>
      <c r="F58" s="3">
        <v>15.2</v>
      </c>
      <c r="G58" s="4">
        <v>113.28</v>
      </c>
      <c r="H58" s="5" t="s">
        <v>52</v>
      </c>
    </row>
    <row r="59" spans="1:8" ht="15" customHeight="1">
      <c r="A59" s="94"/>
      <c r="B59" s="6" t="s">
        <v>114</v>
      </c>
      <c r="C59" s="2">
        <v>90</v>
      </c>
      <c r="D59" s="3">
        <v>12.8</v>
      </c>
      <c r="E59" s="3">
        <v>14.72</v>
      </c>
      <c r="F59" s="3">
        <v>29.57</v>
      </c>
      <c r="G59" s="4">
        <v>181.3</v>
      </c>
      <c r="H59" s="5">
        <v>99</v>
      </c>
    </row>
    <row r="60" spans="1:8" ht="15" customHeight="1">
      <c r="A60" s="94"/>
      <c r="B60" s="6" t="s">
        <v>53</v>
      </c>
      <c r="C60" s="2">
        <v>150</v>
      </c>
      <c r="D60" s="3">
        <v>6.2</v>
      </c>
      <c r="E60" s="3">
        <v>5.71</v>
      </c>
      <c r="F60" s="3">
        <v>25.91</v>
      </c>
      <c r="G60" s="4">
        <v>236.49</v>
      </c>
      <c r="H60" s="5">
        <v>418</v>
      </c>
    </row>
    <row r="61" spans="1:8" ht="15" customHeight="1">
      <c r="A61" s="94"/>
      <c r="B61" s="6" t="s">
        <v>55</v>
      </c>
      <c r="C61" s="2">
        <v>200</v>
      </c>
      <c r="D61" s="3">
        <v>0</v>
      </c>
      <c r="E61" s="3">
        <v>0</v>
      </c>
      <c r="F61" s="3">
        <v>19</v>
      </c>
      <c r="G61" s="4">
        <v>75</v>
      </c>
      <c r="H61" s="5" t="s">
        <v>54</v>
      </c>
    </row>
    <row r="62" spans="1:8" ht="15" customHeight="1">
      <c r="A62" s="94"/>
      <c r="B62" s="6" t="s">
        <v>27</v>
      </c>
      <c r="C62" s="2">
        <v>30</v>
      </c>
      <c r="D62" s="3">
        <v>1.98</v>
      </c>
      <c r="E62" s="3">
        <v>0.27</v>
      </c>
      <c r="F62" s="3">
        <v>11.4</v>
      </c>
      <c r="G62" s="4">
        <v>59.7</v>
      </c>
      <c r="H62" s="1"/>
    </row>
    <row r="63" spans="1:8" ht="15" customHeight="1">
      <c r="A63" s="95"/>
      <c r="B63" s="6" t="s">
        <v>28</v>
      </c>
      <c r="C63" s="2">
        <v>30</v>
      </c>
      <c r="D63" s="3">
        <v>1.98</v>
      </c>
      <c r="E63" s="3">
        <v>0.36</v>
      </c>
      <c r="F63" s="3">
        <v>10.02</v>
      </c>
      <c r="G63" s="4">
        <v>52.2</v>
      </c>
      <c r="H63" s="1"/>
    </row>
    <row r="64" spans="1:8" s="8" customFormat="1" ht="15" customHeight="1">
      <c r="A64" s="89" t="s">
        <v>29</v>
      </c>
      <c r="B64" s="90"/>
      <c r="C64" s="24">
        <f>SUM(C57:C63)</f>
        <v>760</v>
      </c>
      <c r="D64" s="24">
        <f>SUM(D57:D63)</f>
        <v>26.44</v>
      </c>
      <c r="E64" s="24">
        <f>SUM(E57:E63)</f>
        <v>25.76</v>
      </c>
      <c r="F64" s="24">
        <f>SUM(F57:F63)</f>
        <v>116.38</v>
      </c>
      <c r="G64" s="24">
        <f>SUM(G57:G63)</f>
        <v>743.17000000000007</v>
      </c>
      <c r="H64" s="25"/>
    </row>
    <row r="65" spans="1:8" ht="15" customHeight="1">
      <c r="A65" s="91" t="s">
        <v>30</v>
      </c>
      <c r="B65" s="6" t="s">
        <v>56</v>
      </c>
      <c r="C65" s="2">
        <v>200</v>
      </c>
      <c r="D65" s="3">
        <v>4.4000000000000004</v>
      </c>
      <c r="E65" s="3">
        <v>4</v>
      </c>
      <c r="F65" s="3">
        <v>18.600000000000001</v>
      </c>
      <c r="G65" s="4">
        <v>158</v>
      </c>
      <c r="H65" s="5"/>
    </row>
    <row r="66" spans="1:8" ht="15" customHeight="1">
      <c r="A66" s="91"/>
      <c r="B66" s="6" t="s">
        <v>58</v>
      </c>
      <c r="C66" s="2">
        <v>100</v>
      </c>
      <c r="D66" s="3">
        <v>6.5</v>
      </c>
      <c r="E66" s="3">
        <v>7.4</v>
      </c>
      <c r="F66" s="3">
        <v>30.26</v>
      </c>
      <c r="G66" s="4">
        <v>191.2</v>
      </c>
      <c r="H66" s="5">
        <v>564</v>
      </c>
    </row>
    <row r="67" spans="1:8" s="8" customFormat="1" ht="15" customHeight="1">
      <c r="A67" s="91" t="s">
        <v>33</v>
      </c>
      <c r="B67" s="92"/>
      <c r="C67" s="24">
        <f>SUM(C65:C66)</f>
        <v>300</v>
      </c>
      <c r="D67" s="24">
        <f t="shared" ref="D67:G67" si="7">SUM(D65:D66)</f>
        <v>10.9</v>
      </c>
      <c r="E67" s="24">
        <f t="shared" si="7"/>
        <v>11.4</v>
      </c>
      <c r="F67" s="24">
        <f t="shared" si="7"/>
        <v>48.86</v>
      </c>
      <c r="G67" s="24">
        <f t="shared" si="7"/>
        <v>349.2</v>
      </c>
      <c r="H67" s="25"/>
    </row>
    <row r="68" spans="1:8" s="8" customFormat="1" ht="15" customHeight="1" thickBot="1">
      <c r="A68" s="96" t="s">
        <v>34</v>
      </c>
      <c r="B68" s="97"/>
      <c r="C68" s="27">
        <f>C67+C64+C56</f>
        <v>1560</v>
      </c>
      <c r="D68" s="27">
        <f t="shared" ref="D68:G68" si="8">D67+D64+D56</f>
        <v>55.120000000000005</v>
      </c>
      <c r="E68" s="27">
        <f t="shared" si="8"/>
        <v>54.14</v>
      </c>
      <c r="F68" s="27">
        <f t="shared" si="8"/>
        <v>236.26</v>
      </c>
      <c r="G68" s="27">
        <f t="shared" si="8"/>
        <v>1568.1100000000001</v>
      </c>
      <c r="H68" s="28"/>
    </row>
    <row r="69" spans="1:8" s="8" customFormat="1" ht="15" customHeight="1">
      <c r="A69" s="98" t="s">
        <v>59</v>
      </c>
      <c r="B69" s="99"/>
      <c r="C69" s="99"/>
      <c r="D69" s="99"/>
      <c r="E69" s="99"/>
      <c r="F69" s="99"/>
      <c r="G69" s="99"/>
      <c r="H69" s="100"/>
    </row>
    <row r="70" spans="1:8" ht="15" customHeight="1">
      <c r="A70" s="91" t="s">
        <v>11</v>
      </c>
      <c r="B70" s="6" t="s">
        <v>51</v>
      </c>
      <c r="C70" s="2">
        <v>60</v>
      </c>
      <c r="D70" s="3">
        <v>0.48</v>
      </c>
      <c r="E70" s="3">
        <v>0.06</v>
      </c>
      <c r="F70" s="3">
        <v>1.02</v>
      </c>
      <c r="G70" s="4">
        <v>7.8</v>
      </c>
      <c r="H70" s="5" t="s">
        <v>13</v>
      </c>
    </row>
    <row r="71" spans="1:8" ht="15" customHeight="1">
      <c r="A71" s="91"/>
      <c r="B71" s="6" t="s">
        <v>90</v>
      </c>
      <c r="C71" s="2">
        <v>90</v>
      </c>
      <c r="D71" s="3">
        <v>11.4</v>
      </c>
      <c r="E71" s="3">
        <v>14.94</v>
      </c>
      <c r="F71" s="3">
        <v>19.899999999999999</v>
      </c>
      <c r="G71" s="4">
        <v>262.60000000000002</v>
      </c>
      <c r="H71" s="5">
        <v>412</v>
      </c>
    </row>
    <row r="72" spans="1:8" ht="15" customHeight="1">
      <c r="A72" s="91"/>
      <c r="B72" s="6" t="s">
        <v>61</v>
      </c>
      <c r="C72" s="2">
        <v>150</v>
      </c>
      <c r="D72" s="3">
        <v>5.64</v>
      </c>
      <c r="E72" s="3">
        <v>3.91</v>
      </c>
      <c r="F72" s="3">
        <v>38.85</v>
      </c>
      <c r="G72" s="4">
        <v>225.67</v>
      </c>
      <c r="H72" s="1">
        <v>237</v>
      </c>
    </row>
    <row r="73" spans="1:8" ht="15" customHeight="1">
      <c r="A73" s="91"/>
      <c r="B73" s="6" t="s">
        <v>17</v>
      </c>
      <c r="C73" s="2">
        <v>200</v>
      </c>
      <c r="D73" s="3">
        <v>0.2</v>
      </c>
      <c r="E73" s="3">
        <v>0.06</v>
      </c>
      <c r="F73" s="3">
        <v>7.06</v>
      </c>
      <c r="G73" s="4">
        <v>28.04</v>
      </c>
      <c r="H73" s="1">
        <v>143</v>
      </c>
    </row>
    <row r="74" spans="1:8" ht="15" customHeight="1">
      <c r="A74" s="91"/>
      <c r="B74" s="6" t="s">
        <v>27</v>
      </c>
      <c r="C74" s="2">
        <v>15</v>
      </c>
      <c r="D74" s="3">
        <v>0.99</v>
      </c>
      <c r="E74" s="3">
        <v>0.13</v>
      </c>
      <c r="F74" s="3">
        <v>5.7</v>
      </c>
      <c r="G74" s="4">
        <v>29.85</v>
      </c>
      <c r="H74" s="5"/>
    </row>
    <row r="75" spans="1:8" s="8" customFormat="1" ht="15" customHeight="1">
      <c r="A75" s="91" t="s">
        <v>18</v>
      </c>
      <c r="B75" s="92"/>
      <c r="C75" s="24">
        <f>SUM(C70:C74)</f>
        <v>515</v>
      </c>
      <c r="D75" s="24">
        <f t="shared" ref="D75:G75" si="9">SUM(D70:D74)</f>
        <v>18.709999999999997</v>
      </c>
      <c r="E75" s="24">
        <f t="shared" si="9"/>
        <v>19.099999999999998</v>
      </c>
      <c r="F75" s="24">
        <f t="shared" si="9"/>
        <v>72.53</v>
      </c>
      <c r="G75" s="24">
        <f t="shared" si="9"/>
        <v>553.96</v>
      </c>
      <c r="H75" s="25"/>
    </row>
    <row r="76" spans="1:8" s="8" customFormat="1" ht="15" customHeight="1">
      <c r="A76" s="96" t="s">
        <v>19</v>
      </c>
      <c r="B76" s="6" t="s">
        <v>41</v>
      </c>
      <c r="C76" s="2">
        <v>60</v>
      </c>
      <c r="D76" s="3">
        <v>0.79</v>
      </c>
      <c r="E76" s="3">
        <v>0.06</v>
      </c>
      <c r="F76" s="3">
        <v>4.2</v>
      </c>
      <c r="G76" s="4">
        <v>21.21</v>
      </c>
      <c r="H76" s="5">
        <v>16</v>
      </c>
    </row>
    <row r="77" spans="1:8" ht="27.75" customHeight="1">
      <c r="A77" s="101"/>
      <c r="B77" s="6" t="s">
        <v>65</v>
      </c>
      <c r="C77" s="2">
        <v>200</v>
      </c>
      <c r="D77" s="3">
        <v>3.42</v>
      </c>
      <c r="E77" s="3">
        <v>2.58</v>
      </c>
      <c r="F77" s="3">
        <v>20.04</v>
      </c>
      <c r="G77" s="4">
        <v>152.36000000000001</v>
      </c>
      <c r="H77" s="1">
        <v>147</v>
      </c>
    </row>
    <row r="78" spans="1:8" ht="15" customHeight="1">
      <c r="A78" s="101"/>
      <c r="B78" s="6" t="s">
        <v>66</v>
      </c>
      <c r="C78" s="2">
        <v>240</v>
      </c>
      <c r="D78" s="3">
        <v>17.559999999999999</v>
      </c>
      <c r="E78" s="3">
        <v>22.36</v>
      </c>
      <c r="F78" s="3">
        <v>56.97</v>
      </c>
      <c r="G78" s="4">
        <v>405.36</v>
      </c>
      <c r="H78" s="1">
        <v>407</v>
      </c>
    </row>
    <row r="79" spans="1:8" ht="15" customHeight="1">
      <c r="A79" s="101"/>
      <c r="B79" s="6" t="s">
        <v>26</v>
      </c>
      <c r="C79" s="2">
        <v>200</v>
      </c>
      <c r="D79" s="3">
        <v>0.08</v>
      </c>
      <c r="E79" s="3">
        <v>0</v>
      </c>
      <c r="F79" s="3">
        <v>10.62</v>
      </c>
      <c r="G79" s="4">
        <v>40.44</v>
      </c>
      <c r="H79" s="1">
        <v>508</v>
      </c>
    </row>
    <row r="80" spans="1:8" ht="15" customHeight="1">
      <c r="A80" s="101"/>
      <c r="B80" s="6" t="s">
        <v>27</v>
      </c>
      <c r="C80" s="2">
        <v>30</v>
      </c>
      <c r="D80" s="3">
        <v>1.98</v>
      </c>
      <c r="E80" s="3">
        <v>0.27</v>
      </c>
      <c r="F80" s="3">
        <v>11.4</v>
      </c>
      <c r="G80" s="4">
        <v>59.7</v>
      </c>
      <c r="H80" s="5"/>
    </row>
    <row r="81" spans="1:8" ht="15" customHeight="1">
      <c r="A81" s="102"/>
      <c r="B81" s="6" t="s">
        <v>28</v>
      </c>
      <c r="C81" s="2">
        <v>30</v>
      </c>
      <c r="D81" s="3">
        <v>1.98</v>
      </c>
      <c r="E81" s="3">
        <v>0.36</v>
      </c>
      <c r="F81" s="3">
        <v>10.02</v>
      </c>
      <c r="G81" s="4">
        <v>52.2</v>
      </c>
      <c r="H81" s="5"/>
    </row>
    <row r="82" spans="1:8" s="8" customFormat="1" ht="15" customHeight="1">
      <c r="A82" s="91" t="s">
        <v>29</v>
      </c>
      <c r="B82" s="92"/>
      <c r="C82" s="24">
        <f>SUM(C76:C81)</f>
        <v>760</v>
      </c>
      <c r="D82" s="24">
        <f t="shared" ref="D82:G82" si="10">SUM(D76:D81)</f>
        <v>25.81</v>
      </c>
      <c r="E82" s="24">
        <f t="shared" si="10"/>
        <v>25.63</v>
      </c>
      <c r="F82" s="24">
        <f t="shared" si="10"/>
        <v>113.25</v>
      </c>
      <c r="G82" s="24">
        <f t="shared" si="10"/>
        <v>731.27000000000021</v>
      </c>
      <c r="H82" s="25"/>
    </row>
    <row r="83" spans="1:8" ht="15" customHeight="1">
      <c r="A83" s="91" t="s">
        <v>30</v>
      </c>
      <c r="B83" s="6" t="s">
        <v>67</v>
      </c>
      <c r="C83" s="2">
        <v>200</v>
      </c>
      <c r="D83" s="3">
        <v>0.2</v>
      </c>
      <c r="E83" s="3">
        <v>0.2</v>
      </c>
      <c r="F83" s="3">
        <v>18.8</v>
      </c>
      <c r="G83" s="4">
        <v>100</v>
      </c>
      <c r="H83" s="5"/>
    </row>
    <row r="84" spans="1:8" ht="15" customHeight="1">
      <c r="A84" s="91"/>
      <c r="B84" s="6" t="s">
        <v>73</v>
      </c>
      <c r="C84" s="2">
        <v>100</v>
      </c>
      <c r="D84" s="3">
        <v>9.6999999999999993</v>
      </c>
      <c r="E84" s="3">
        <v>10.3</v>
      </c>
      <c r="F84" s="3">
        <v>30.5</v>
      </c>
      <c r="G84" s="4">
        <v>241.36</v>
      </c>
      <c r="H84" s="5">
        <v>543</v>
      </c>
    </row>
    <row r="85" spans="1:8" s="8" customFormat="1" ht="15" customHeight="1">
      <c r="A85" s="91" t="s">
        <v>33</v>
      </c>
      <c r="B85" s="92"/>
      <c r="C85" s="24">
        <f>SUM(C83:C84)</f>
        <v>300</v>
      </c>
      <c r="D85" s="24">
        <f t="shared" ref="D85:G85" si="11">SUM(D83:D84)</f>
        <v>9.8999999999999986</v>
      </c>
      <c r="E85" s="24">
        <f t="shared" si="11"/>
        <v>10.5</v>
      </c>
      <c r="F85" s="24">
        <f t="shared" si="11"/>
        <v>49.3</v>
      </c>
      <c r="G85" s="24">
        <f t="shared" si="11"/>
        <v>341.36</v>
      </c>
      <c r="H85" s="25"/>
    </row>
    <row r="86" spans="1:8" s="8" customFormat="1" ht="15" customHeight="1" thickBot="1">
      <c r="A86" s="96" t="s">
        <v>34</v>
      </c>
      <c r="B86" s="97"/>
      <c r="C86" s="27">
        <f>C85+C82+C75</f>
        <v>1575</v>
      </c>
      <c r="D86" s="27">
        <f t="shared" ref="D86:G86" si="12">D85+D82+D75</f>
        <v>54.419999999999987</v>
      </c>
      <c r="E86" s="27">
        <f t="shared" si="12"/>
        <v>55.22999999999999</v>
      </c>
      <c r="F86" s="27">
        <f t="shared" si="12"/>
        <v>235.08</v>
      </c>
      <c r="G86" s="27">
        <f t="shared" si="12"/>
        <v>1626.5900000000001</v>
      </c>
      <c r="H86" s="28"/>
    </row>
    <row r="87" spans="1:8" s="8" customFormat="1" ht="15" customHeight="1">
      <c r="A87" s="98" t="s">
        <v>69</v>
      </c>
      <c r="B87" s="99"/>
      <c r="C87" s="99"/>
      <c r="D87" s="99"/>
      <c r="E87" s="99"/>
      <c r="F87" s="99"/>
      <c r="G87" s="99"/>
      <c r="H87" s="100"/>
    </row>
    <row r="88" spans="1:8" ht="15" customHeight="1">
      <c r="A88" s="91" t="s">
        <v>11</v>
      </c>
      <c r="B88" s="6" t="s">
        <v>70</v>
      </c>
      <c r="C88" s="2">
        <v>200</v>
      </c>
      <c r="D88" s="3">
        <v>11.7</v>
      </c>
      <c r="E88" s="3">
        <v>15.15</v>
      </c>
      <c r="F88" s="3">
        <v>31.38</v>
      </c>
      <c r="G88" s="4">
        <v>251.36</v>
      </c>
      <c r="H88" s="1">
        <v>296</v>
      </c>
    </row>
    <row r="89" spans="1:8" ht="15" customHeight="1">
      <c r="A89" s="91"/>
      <c r="B89" s="6" t="s">
        <v>117</v>
      </c>
      <c r="C89" s="2">
        <v>100</v>
      </c>
      <c r="D89" s="3">
        <v>6.36</v>
      </c>
      <c r="E89" s="3">
        <v>2.98</v>
      </c>
      <c r="F89" s="3">
        <v>43.92</v>
      </c>
      <c r="G89" s="4">
        <v>290.82</v>
      </c>
      <c r="H89" s="5" t="s">
        <v>118</v>
      </c>
    </row>
    <row r="90" spans="1:8" ht="15" customHeight="1">
      <c r="A90" s="91"/>
      <c r="B90" s="6" t="s">
        <v>40</v>
      </c>
      <c r="C90" s="2">
        <v>200</v>
      </c>
      <c r="D90" s="3">
        <v>0.24</v>
      </c>
      <c r="E90" s="3">
        <v>0</v>
      </c>
      <c r="F90" s="3">
        <v>7.14</v>
      </c>
      <c r="G90" s="4">
        <v>29.8</v>
      </c>
      <c r="H90" s="1">
        <v>144</v>
      </c>
    </row>
    <row r="91" spans="1:8" s="8" customFormat="1" ht="15" customHeight="1">
      <c r="A91" s="91" t="s">
        <v>18</v>
      </c>
      <c r="B91" s="92"/>
      <c r="C91" s="24">
        <f>SUM(C88:C90)</f>
        <v>500</v>
      </c>
      <c r="D91" s="24">
        <f t="shared" ref="D91:G91" si="13">SUM(D88:D90)</f>
        <v>18.299999999999997</v>
      </c>
      <c r="E91" s="24">
        <f t="shared" si="13"/>
        <v>18.13</v>
      </c>
      <c r="F91" s="24">
        <f t="shared" si="13"/>
        <v>82.44</v>
      </c>
      <c r="G91" s="24">
        <f t="shared" si="13"/>
        <v>571.98</v>
      </c>
      <c r="H91" s="25"/>
    </row>
    <row r="92" spans="1:8" s="8" customFormat="1" ht="15" customHeight="1">
      <c r="A92" s="96" t="s">
        <v>19</v>
      </c>
      <c r="B92" s="6" t="s">
        <v>64</v>
      </c>
      <c r="C92" s="2">
        <v>60</v>
      </c>
      <c r="D92" s="3">
        <v>0.89</v>
      </c>
      <c r="E92" s="3">
        <v>1.57</v>
      </c>
      <c r="F92" s="3">
        <v>5.92</v>
      </c>
      <c r="G92" s="4">
        <v>41.24</v>
      </c>
      <c r="H92" s="5">
        <v>119</v>
      </c>
    </row>
    <row r="93" spans="1:8" ht="15" customHeight="1">
      <c r="A93" s="101"/>
      <c r="B93" s="6" t="s">
        <v>71</v>
      </c>
      <c r="C93" s="2">
        <v>200</v>
      </c>
      <c r="D93" s="3">
        <v>2.1</v>
      </c>
      <c r="E93" s="3">
        <v>4.68</v>
      </c>
      <c r="F93" s="3">
        <v>7.56</v>
      </c>
      <c r="G93" s="4">
        <v>81.459999999999994</v>
      </c>
      <c r="H93" s="5">
        <v>142</v>
      </c>
    </row>
    <row r="94" spans="1:8" ht="15" customHeight="1">
      <c r="A94" s="101"/>
      <c r="B94" s="6" t="s">
        <v>115</v>
      </c>
      <c r="C94" s="2">
        <v>240</v>
      </c>
      <c r="D94" s="3">
        <v>18.59</v>
      </c>
      <c r="E94" s="3">
        <v>19.37</v>
      </c>
      <c r="F94" s="3">
        <v>61.62</v>
      </c>
      <c r="G94" s="4">
        <v>489.23</v>
      </c>
      <c r="H94" s="1">
        <v>265</v>
      </c>
    </row>
    <row r="95" spans="1:8" ht="15" customHeight="1">
      <c r="A95" s="101"/>
      <c r="B95" s="6" t="s">
        <v>72</v>
      </c>
      <c r="C95" s="2">
        <v>200</v>
      </c>
      <c r="D95" s="3">
        <v>0.32</v>
      </c>
      <c r="E95" s="3">
        <v>0.14000000000000001</v>
      </c>
      <c r="F95" s="3">
        <v>11.46</v>
      </c>
      <c r="G95" s="4">
        <v>48.32</v>
      </c>
      <c r="H95" s="1">
        <v>519</v>
      </c>
    </row>
    <row r="96" spans="1:8" ht="15" customHeight="1">
      <c r="A96" s="101"/>
      <c r="B96" s="6" t="s">
        <v>27</v>
      </c>
      <c r="C96" s="2">
        <v>30</v>
      </c>
      <c r="D96" s="3">
        <v>1.98</v>
      </c>
      <c r="E96" s="3">
        <v>0.27</v>
      </c>
      <c r="F96" s="3">
        <v>11.4</v>
      </c>
      <c r="G96" s="4">
        <v>59.7</v>
      </c>
      <c r="H96" s="5"/>
    </row>
    <row r="97" spans="1:8" ht="15" customHeight="1">
      <c r="A97" s="102"/>
      <c r="B97" s="6" t="s">
        <v>28</v>
      </c>
      <c r="C97" s="2">
        <v>30</v>
      </c>
      <c r="D97" s="3">
        <v>1.98</v>
      </c>
      <c r="E97" s="3">
        <v>0.36</v>
      </c>
      <c r="F97" s="3">
        <v>10.02</v>
      </c>
      <c r="G97" s="4">
        <v>52.2</v>
      </c>
      <c r="H97" s="5"/>
    </row>
    <row r="98" spans="1:8" s="8" customFormat="1" ht="15" customHeight="1">
      <c r="A98" s="91" t="s">
        <v>29</v>
      </c>
      <c r="B98" s="92"/>
      <c r="C98" s="24">
        <f>SUM(C92:C97)</f>
        <v>760</v>
      </c>
      <c r="D98" s="24">
        <f t="shared" ref="D98:G98" si="14">SUM(D92:D97)</f>
        <v>25.86</v>
      </c>
      <c r="E98" s="24">
        <f t="shared" si="14"/>
        <v>26.39</v>
      </c>
      <c r="F98" s="24">
        <f t="shared" si="14"/>
        <v>107.98</v>
      </c>
      <c r="G98" s="24">
        <f t="shared" si="14"/>
        <v>772.1500000000002</v>
      </c>
      <c r="H98" s="25"/>
    </row>
    <row r="99" spans="1:8" ht="15" customHeight="1">
      <c r="A99" s="91" t="s">
        <v>30</v>
      </c>
      <c r="B99" s="6" t="s">
        <v>45</v>
      </c>
      <c r="C99" s="2">
        <v>200</v>
      </c>
      <c r="D99" s="3">
        <v>0.14000000000000001</v>
      </c>
      <c r="E99" s="3">
        <v>0.06</v>
      </c>
      <c r="F99" s="3">
        <v>8</v>
      </c>
      <c r="G99" s="4">
        <v>32.700000000000003</v>
      </c>
      <c r="H99" s="5">
        <v>511</v>
      </c>
    </row>
    <row r="100" spans="1:8" ht="15" customHeight="1">
      <c r="A100" s="91"/>
      <c r="B100" s="6" t="s">
        <v>68</v>
      </c>
      <c r="C100" s="2">
        <v>100</v>
      </c>
      <c r="D100" s="3">
        <v>9.5</v>
      </c>
      <c r="E100" s="3">
        <v>10.199999999999999</v>
      </c>
      <c r="F100" s="3">
        <v>30.5</v>
      </c>
      <c r="G100" s="4">
        <v>245.28</v>
      </c>
      <c r="H100" s="5">
        <v>573</v>
      </c>
    </row>
    <row r="101" spans="1:8" s="8" customFormat="1" ht="15" customHeight="1">
      <c r="A101" s="91" t="s">
        <v>33</v>
      </c>
      <c r="B101" s="92"/>
      <c r="C101" s="24">
        <f>SUM(C99:C100)</f>
        <v>300</v>
      </c>
      <c r="D101" s="24">
        <f t="shared" ref="D101:G101" si="15">SUM(D99:D100)</f>
        <v>9.64</v>
      </c>
      <c r="E101" s="24">
        <f t="shared" si="15"/>
        <v>10.26</v>
      </c>
      <c r="F101" s="24">
        <f t="shared" si="15"/>
        <v>38.5</v>
      </c>
      <c r="G101" s="24">
        <f t="shared" si="15"/>
        <v>277.98</v>
      </c>
      <c r="H101" s="25"/>
    </row>
    <row r="102" spans="1:8" s="8" customFormat="1" ht="15" customHeight="1" thickBot="1">
      <c r="A102" s="96" t="s">
        <v>34</v>
      </c>
      <c r="B102" s="97"/>
      <c r="C102" s="27">
        <f>C101+C98+C91</f>
        <v>1560</v>
      </c>
      <c r="D102" s="27">
        <f t="shared" ref="D102:G102" si="16">D101+D98+D91</f>
        <v>53.8</v>
      </c>
      <c r="E102" s="27">
        <f t="shared" si="16"/>
        <v>54.78</v>
      </c>
      <c r="F102" s="27">
        <f t="shared" si="16"/>
        <v>228.92000000000002</v>
      </c>
      <c r="G102" s="27">
        <f t="shared" si="16"/>
        <v>1622.1100000000001</v>
      </c>
      <c r="H102" s="28"/>
    </row>
    <row r="103" spans="1:8" s="8" customFormat="1" ht="15" customHeight="1">
      <c r="A103" s="98" t="s">
        <v>74</v>
      </c>
      <c r="B103" s="99"/>
      <c r="C103" s="99"/>
      <c r="D103" s="99"/>
      <c r="E103" s="99"/>
      <c r="F103" s="99"/>
      <c r="G103" s="99"/>
      <c r="H103" s="100"/>
    </row>
    <row r="104" spans="1:8" ht="15" customHeight="1">
      <c r="A104" s="91" t="s">
        <v>11</v>
      </c>
      <c r="B104" s="6" t="s">
        <v>37</v>
      </c>
      <c r="C104" s="2">
        <v>220</v>
      </c>
      <c r="D104" s="3">
        <v>12.45</v>
      </c>
      <c r="E104" s="3">
        <v>14.8</v>
      </c>
      <c r="F104" s="3">
        <v>26.51</v>
      </c>
      <c r="G104" s="4">
        <v>276.45</v>
      </c>
      <c r="H104" s="5" t="s">
        <v>36</v>
      </c>
    </row>
    <row r="105" spans="1:8" ht="15" customHeight="1">
      <c r="A105" s="91"/>
      <c r="B105" s="6" t="s">
        <v>14</v>
      </c>
      <c r="C105" s="2">
        <v>30</v>
      </c>
      <c r="D105" s="3">
        <v>0</v>
      </c>
      <c r="E105" s="3">
        <v>0</v>
      </c>
      <c r="F105" s="3">
        <v>20.399999999999999</v>
      </c>
      <c r="G105" s="4">
        <v>81.599999999999994</v>
      </c>
      <c r="H105" s="5" t="s">
        <v>13</v>
      </c>
    </row>
    <row r="106" spans="1:8" ht="15" customHeight="1">
      <c r="A106" s="91"/>
      <c r="B106" s="6" t="s">
        <v>15</v>
      </c>
      <c r="C106" s="2">
        <v>50</v>
      </c>
      <c r="D106" s="3">
        <v>3.75</v>
      </c>
      <c r="E106" s="3">
        <v>1.25</v>
      </c>
      <c r="F106" s="3">
        <v>26</v>
      </c>
      <c r="G106" s="4">
        <v>135</v>
      </c>
      <c r="H106" s="5"/>
    </row>
    <row r="107" spans="1:8" ht="15" customHeight="1">
      <c r="A107" s="91"/>
      <c r="B107" s="6" t="s">
        <v>17</v>
      </c>
      <c r="C107" s="2">
        <v>200</v>
      </c>
      <c r="D107" s="3">
        <v>0.2</v>
      </c>
      <c r="E107" s="3">
        <v>0.06</v>
      </c>
      <c r="F107" s="3">
        <v>7.06</v>
      </c>
      <c r="G107" s="4">
        <v>28.04</v>
      </c>
      <c r="H107" s="5" t="s">
        <v>16</v>
      </c>
    </row>
    <row r="108" spans="1:8" s="8" customFormat="1" ht="15" customHeight="1">
      <c r="A108" s="89" t="s">
        <v>18</v>
      </c>
      <c r="B108" s="90"/>
      <c r="C108" s="24">
        <f>SUM(C104:C107)</f>
        <v>500</v>
      </c>
      <c r="D108" s="24">
        <f t="shared" ref="D108:G108" si="17">SUM(D104:D107)</f>
        <v>16.399999999999999</v>
      </c>
      <c r="E108" s="24">
        <f t="shared" si="17"/>
        <v>16.11</v>
      </c>
      <c r="F108" s="24">
        <f t="shared" si="17"/>
        <v>79.97</v>
      </c>
      <c r="G108" s="24">
        <f t="shared" si="17"/>
        <v>521.08999999999992</v>
      </c>
      <c r="H108" s="25"/>
    </row>
    <row r="109" spans="1:8" s="8" customFormat="1" ht="15" customHeight="1">
      <c r="A109" s="96" t="s">
        <v>19</v>
      </c>
      <c r="B109" s="6" t="s">
        <v>41</v>
      </c>
      <c r="C109" s="2">
        <v>60</v>
      </c>
      <c r="D109" s="3">
        <v>0.79</v>
      </c>
      <c r="E109" s="3">
        <v>0.06</v>
      </c>
      <c r="F109" s="3">
        <v>4.2</v>
      </c>
      <c r="G109" s="4">
        <v>21.21</v>
      </c>
      <c r="H109" s="5">
        <v>16</v>
      </c>
    </row>
    <row r="110" spans="1:8" ht="15" customHeight="1">
      <c r="A110" s="101"/>
      <c r="B110" s="6" t="s">
        <v>75</v>
      </c>
      <c r="C110" s="2">
        <v>200</v>
      </c>
      <c r="D110" s="3">
        <v>2.2200000000000002</v>
      </c>
      <c r="E110" s="3">
        <v>3.5</v>
      </c>
      <c r="F110" s="3">
        <v>8.9</v>
      </c>
      <c r="G110" s="4">
        <v>76.2</v>
      </c>
      <c r="H110" s="5">
        <v>128</v>
      </c>
    </row>
    <row r="111" spans="1:8" ht="15" customHeight="1">
      <c r="A111" s="101"/>
      <c r="B111" s="6" t="s">
        <v>76</v>
      </c>
      <c r="C111" s="2">
        <v>90</v>
      </c>
      <c r="D111" s="3">
        <v>12.8</v>
      </c>
      <c r="E111" s="3">
        <v>17.649999999999999</v>
      </c>
      <c r="F111" s="3">
        <v>35.200000000000003</v>
      </c>
      <c r="G111" s="4">
        <v>265.60000000000002</v>
      </c>
      <c r="H111" s="5" t="s">
        <v>13</v>
      </c>
    </row>
    <row r="112" spans="1:8" ht="15" customHeight="1">
      <c r="A112" s="101"/>
      <c r="B112" s="6" t="s">
        <v>77</v>
      </c>
      <c r="C112" s="2">
        <v>150</v>
      </c>
      <c r="D112" s="3">
        <v>5.65</v>
      </c>
      <c r="E112" s="3">
        <v>2.5</v>
      </c>
      <c r="F112" s="3">
        <v>35.590000000000003</v>
      </c>
      <c r="G112" s="4">
        <v>191.4</v>
      </c>
      <c r="H112" s="5" t="s">
        <v>24</v>
      </c>
    </row>
    <row r="113" spans="1:8" ht="15" customHeight="1">
      <c r="A113" s="101"/>
      <c r="B113" s="6" t="s">
        <v>26</v>
      </c>
      <c r="C113" s="2">
        <v>200</v>
      </c>
      <c r="D113" s="3">
        <v>0.08</v>
      </c>
      <c r="E113" s="3">
        <v>0</v>
      </c>
      <c r="F113" s="3">
        <v>10.62</v>
      </c>
      <c r="G113" s="4">
        <v>40.44</v>
      </c>
      <c r="H113" s="1">
        <v>508</v>
      </c>
    </row>
    <row r="114" spans="1:8" ht="15" customHeight="1">
      <c r="A114" s="101"/>
      <c r="B114" s="6" t="s">
        <v>27</v>
      </c>
      <c r="C114" s="2">
        <v>30</v>
      </c>
      <c r="D114" s="3">
        <v>1.98</v>
      </c>
      <c r="E114" s="3">
        <v>0.27</v>
      </c>
      <c r="F114" s="3">
        <v>11.4</v>
      </c>
      <c r="G114" s="4">
        <v>59.7</v>
      </c>
      <c r="H114" s="5"/>
    </row>
    <row r="115" spans="1:8" ht="15" customHeight="1">
      <c r="A115" s="102"/>
      <c r="B115" s="6" t="s">
        <v>28</v>
      </c>
      <c r="C115" s="2">
        <v>30</v>
      </c>
      <c r="D115" s="3">
        <v>1.98</v>
      </c>
      <c r="E115" s="3">
        <v>0.36</v>
      </c>
      <c r="F115" s="3">
        <v>10.02</v>
      </c>
      <c r="G115" s="4">
        <v>52.2</v>
      </c>
      <c r="H115" s="5"/>
    </row>
    <row r="116" spans="1:8" s="8" customFormat="1" ht="15" customHeight="1">
      <c r="A116" s="89" t="s">
        <v>29</v>
      </c>
      <c r="B116" s="90"/>
      <c r="C116" s="24">
        <f>SUM(C109:C115)</f>
        <v>760</v>
      </c>
      <c r="D116" s="24">
        <f>SUM(D109:D115)</f>
        <v>25.5</v>
      </c>
      <c r="E116" s="24">
        <f>SUM(E109:E115)</f>
        <v>24.339999999999996</v>
      </c>
      <c r="F116" s="24">
        <f>SUM(F109:F115)</f>
        <v>115.93000000000002</v>
      </c>
      <c r="G116" s="24">
        <f>SUM(G109:G115)</f>
        <v>706.75</v>
      </c>
      <c r="H116" s="25"/>
    </row>
    <row r="117" spans="1:8" ht="15" customHeight="1">
      <c r="A117" s="91" t="s">
        <v>30</v>
      </c>
      <c r="B117" s="6" t="s">
        <v>46</v>
      </c>
      <c r="C117" s="2">
        <v>200</v>
      </c>
      <c r="D117" s="3">
        <v>0</v>
      </c>
      <c r="E117" s="3">
        <v>0</v>
      </c>
      <c r="F117" s="3">
        <v>15</v>
      </c>
      <c r="G117" s="4">
        <v>95</v>
      </c>
      <c r="H117" s="5">
        <v>614</v>
      </c>
    </row>
    <row r="118" spans="1:8" ht="15" customHeight="1">
      <c r="A118" s="91"/>
      <c r="B118" s="6" t="s">
        <v>78</v>
      </c>
      <c r="C118" s="2">
        <v>100</v>
      </c>
      <c r="D118" s="3">
        <v>9.6999999999999993</v>
      </c>
      <c r="E118" s="3">
        <v>10.199999999999999</v>
      </c>
      <c r="F118" s="3">
        <v>33.700000000000003</v>
      </c>
      <c r="G118" s="4">
        <v>238.26</v>
      </c>
      <c r="H118" s="5">
        <v>555</v>
      </c>
    </row>
    <row r="119" spans="1:8" s="8" customFormat="1" ht="15" customHeight="1">
      <c r="A119" s="89" t="s">
        <v>33</v>
      </c>
      <c r="B119" s="90"/>
      <c r="C119" s="24">
        <f>SUM(C117:C118)</f>
        <v>300</v>
      </c>
      <c r="D119" s="24">
        <f t="shared" ref="D119:G119" si="18">SUM(D117:D118)</f>
        <v>9.6999999999999993</v>
      </c>
      <c r="E119" s="24">
        <f t="shared" si="18"/>
        <v>10.199999999999999</v>
      </c>
      <c r="F119" s="24">
        <f t="shared" si="18"/>
        <v>48.7</v>
      </c>
      <c r="G119" s="24">
        <f t="shared" si="18"/>
        <v>333.26</v>
      </c>
      <c r="H119" s="25"/>
    </row>
    <row r="120" spans="1:8" s="8" customFormat="1" ht="15" customHeight="1" thickBot="1">
      <c r="A120" s="96" t="s">
        <v>34</v>
      </c>
      <c r="B120" s="97"/>
      <c r="C120" s="27">
        <f>C119+C116+C108</f>
        <v>1560</v>
      </c>
      <c r="D120" s="27">
        <f t="shared" ref="D120:G120" si="19">D119+D116+D108</f>
        <v>51.6</v>
      </c>
      <c r="E120" s="27">
        <f t="shared" si="19"/>
        <v>50.649999999999991</v>
      </c>
      <c r="F120" s="27">
        <f t="shared" si="19"/>
        <v>244.60000000000002</v>
      </c>
      <c r="G120" s="27">
        <f t="shared" si="19"/>
        <v>1561.1</v>
      </c>
      <c r="H120" s="28"/>
    </row>
    <row r="121" spans="1:8" s="8" customFormat="1" ht="15" customHeight="1">
      <c r="A121" s="98" t="s">
        <v>79</v>
      </c>
      <c r="B121" s="99"/>
      <c r="C121" s="99"/>
      <c r="D121" s="99"/>
      <c r="E121" s="99"/>
      <c r="F121" s="99"/>
      <c r="G121" s="99"/>
      <c r="H121" s="100"/>
    </row>
    <row r="122" spans="1:8" ht="15" customHeight="1">
      <c r="A122" s="91" t="s">
        <v>11</v>
      </c>
      <c r="B122" s="6" t="s">
        <v>85</v>
      </c>
      <c r="C122" s="2">
        <v>200</v>
      </c>
      <c r="D122" s="3">
        <v>10.1</v>
      </c>
      <c r="E122" s="3">
        <v>9.08</v>
      </c>
      <c r="F122" s="3">
        <v>38.619999999999997</v>
      </c>
      <c r="G122" s="4">
        <v>286.82</v>
      </c>
      <c r="H122" s="5" t="s">
        <v>84</v>
      </c>
    </row>
    <row r="123" spans="1:8" ht="15" customHeight="1">
      <c r="A123" s="91"/>
      <c r="B123" s="6" t="s">
        <v>58</v>
      </c>
      <c r="C123" s="2">
        <v>100</v>
      </c>
      <c r="D123" s="3">
        <v>6.5</v>
      </c>
      <c r="E123" s="3">
        <v>7.4</v>
      </c>
      <c r="F123" s="3">
        <v>30.26</v>
      </c>
      <c r="G123" s="4">
        <v>191.2</v>
      </c>
      <c r="H123" s="5" t="s">
        <v>57</v>
      </c>
    </row>
    <row r="124" spans="1:8" ht="15" customHeight="1">
      <c r="A124" s="91"/>
      <c r="B124" s="6" t="s">
        <v>40</v>
      </c>
      <c r="C124" s="2">
        <v>200</v>
      </c>
      <c r="D124" s="3">
        <v>0.24</v>
      </c>
      <c r="E124" s="3">
        <v>0</v>
      </c>
      <c r="F124" s="3">
        <v>7.14</v>
      </c>
      <c r="G124" s="4">
        <v>29.8</v>
      </c>
      <c r="H124" s="5" t="s">
        <v>39</v>
      </c>
    </row>
    <row r="125" spans="1:8" s="8" customFormat="1" ht="15" customHeight="1">
      <c r="A125" s="89" t="s">
        <v>18</v>
      </c>
      <c r="B125" s="90"/>
      <c r="C125" s="24">
        <f>SUM(C122:C124)</f>
        <v>500</v>
      </c>
      <c r="D125" s="24">
        <f t="shared" ref="D125:G125" si="20">SUM(D122:D124)</f>
        <v>16.84</v>
      </c>
      <c r="E125" s="24">
        <f t="shared" si="20"/>
        <v>16.48</v>
      </c>
      <c r="F125" s="24">
        <f t="shared" si="20"/>
        <v>76.02</v>
      </c>
      <c r="G125" s="24">
        <f t="shared" si="20"/>
        <v>507.82</v>
      </c>
      <c r="H125" s="25"/>
    </row>
    <row r="126" spans="1:8" s="8" customFormat="1" ht="15" customHeight="1">
      <c r="A126" s="93" t="s">
        <v>19</v>
      </c>
      <c r="B126" s="6" t="s">
        <v>20</v>
      </c>
      <c r="C126" s="4">
        <v>60</v>
      </c>
      <c r="D126" s="3">
        <v>0.72</v>
      </c>
      <c r="E126" s="3">
        <v>3</v>
      </c>
      <c r="F126" s="3">
        <v>4.4400000000000004</v>
      </c>
      <c r="G126" s="4">
        <v>58.2</v>
      </c>
      <c r="H126" s="1"/>
    </row>
    <row r="127" spans="1:8" ht="15" customHeight="1">
      <c r="A127" s="94"/>
      <c r="B127" s="6" t="s">
        <v>111</v>
      </c>
      <c r="C127" s="2">
        <v>200</v>
      </c>
      <c r="D127" s="3">
        <v>3.2</v>
      </c>
      <c r="E127" s="3">
        <v>5.6</v>
      </c>
      <c r="F127" s="3">
        <v>17.649999999999999</v>
      </c>
      <c r="G127" s="4">
        <v>133.25</v>
      </c>
      <c r="H127" s="5">
        <v>144</v>
      </c>
    </row>
    <row r="128" spans="1:8" ht="15" customHeight="1">
      <c r="A128" s="94"/>
      <c r="B128" s="6" t="s">
        <v>116</v>
      </c>
      <c r="C128" s="2">
        <v>90</v>
      </c>
      <c r="D128" s="3">
        <v>13.96</v>
      </c>
      <c r="E128" s="3">
        <v>13.14</v>
      </c>
      <c r="F128" s="3">
        <v>22.5</v>
      </c>
      <c r="G128" s="4">
        <v>234.24</v>
      </c>
      <c r="H128" s="5">
        <v>367</v>
      </c>
    </row>
    <row r="129" spans="1:8" ht="15" customHeight="1">
      <c r="A129" s="94"/>
      <c r="B129" s="6" t="s">
        <v>81</v>
      </c>
      <c r="C129" s="2">
        <v>150</v>
      </c>
      <c r="D129" s="3">
        <v>3.87</v>
      </c>
      <c r="E129" s="3">
        <v>4.7</v>
      </c>
      <c r="F129" s="3">
        <v>40.08</v>
      </c>
      <c r="G129" s="4">
        <v>218.03</v>
      </c>
      <c r="H129" s="5" t="s">
        <v>80</v>
      </c>
    </row>
    <row r="130" spans="1:8" ht="15" customHeight="1">
      <c r="A130" s="94"/>
      <c r="B130" s="6" t="s">
        <v>31</v>
      </c>
      <c r="C130" s="2">
        <v>200</v>
      </c>
      <c r="D130" s="3">
        <v>0.12</v>
      </c>
      <c r="E130" s="3">
        <v>0.02</v>
      </c>
      <c r="F130" s="3">
        <v>8.58</v>
      </c>
      <c r="G130" s="4">
        <v>34.340000000000003</v>
      </c>
      <c r="H130" s="5">
        <v>511</v>
      </c>
    </row>
    <row r="131" spans="1:8" ht="15" customHeight="1">
      <c r="A131" s="94"/>
      <c r="B131" s="6" t="s">
        <v>27</v>
      </c>
      <c r="C131" s="2">
        <v>30</v>
      </c>
      <c r="D131" s="3">
        <v>1.98</v>
      </c>
      <c r="E131" s="3">
        <v>0.27</v>
      </c>
      <c r="F131" s="3">
        <v>11.4</v>
      </c>
      <c r="G131" s="4">
        <v>59.7</v>
      </c>
      <c r="H131" s="5"/>
    </row>
    <row r="132" spans="1:8" ht="15" customHeight="1">
      <c r="A132" s="95"/>
      <c r="B132" s="6" t="s">
        <v>28</v>
      </c>
      <c r="C132" s="2">
        <v>30</v>
      </c>
      <c r="D132" s="3">
        <v>1.98</v>
      </c>
      <c r="E132" s="3">
        <v>0.36</v>
      </c>
      <c r="F132" s="3">
        <v>10.02</v>
      </c>
      <c r="G132" s="4">
        <v>52.2</v>
      </c>
      <c r="H132" s="5"/>
    </row>
    <row r="133" spans="1:8" s="8" customFormat="1" ht="15" customHeight="1">
      <c r="A133" s="89" t="s">
        <v>29</v>
      </c>
      <c r="B133" s="90"/>
      <c r="C133" s="24">
        <f>SUM(C126:C132)</f>
        <v>760</v>
      </c>
      <c r="D133" s="24">
        <f t="shared" ref="D133:G133" si="21">SUM(D126:D132)</f>
        <v>25.830000000000005</v>
      </c>
      <c r="E133" s="24">
        <f t="shared" si="21"/>
        <v>27.09</v>
      </c>
      <c r="F133" s="24">
        <f t="shared" si="21"/>
        <v>114.67</v>
      </c>
      <c r="G133" s="24">
        <f t="shared" si="21"/>
        <v>789.96000000000015</v>
      </c>
      <c r="H133" s="25"/>
    </row>
    <row r="134" spans="1:8" ht="15" customHeight="1">
      <c r="A134" s="91" t="s">
        <v>30</v>
      </c>
      <c r="B134" s="6" t="s">
        <v>56</v>
      </c>
      <c r="C134" s="2">
        <v>200</v>
      </c>
      <c r="D134" s="3">
        <v>4.4000000000000004</v>
      </c>
      <c r="E134" s="3">
        <v>4</v>
      </c>
      <c r="F134" s="3">
        <v>18.600000000000001</v>
      </c>
      <c r="G134" s="4">
        <v>158</v>
      </c>
      <c r="H134" s="5"/>
    </row>
    <row r="135" spans="1:8" ht="15" customHeight="1">
      <c r="A135" s="91"/>
      <c r="B135" s="6" t="s">
        <v>82</v>
      </c>
      <c r="C135" s="2">
        <v>100</v>
      </c>
      <c r="D135" s="3">
        <v>5.68</v>
      </c>
      <c r="E135" s="3">
        <v>6.49</v>
      </c>
      <c r="F135" s="3">
        <v>30.8</v>
      </c>
      <c r="G135" s="4">
        <v>190.46</v>
      </c>
      <c r="H135" s="5" t="s">
        <v>13</v>
      </c>
    </row>
    <row r="136" spans="1:8" s="8" customFormat="1" ht="15" customHeight="1">
      <c r="A136" s="89" t="s">
        <v>33</v>
      </c>
      <c r="B136" s="90"/>
      <c r="C136" s="24">
        <f>SUM(C134:C135)</f>
        <v>300</v>
      </c>
      <c r="D136" s="24">
        <f t="shared" ref="D136:G136" si="22">SUM(D134:D135)</f>
        <v>10.08</v>
      </c>
      <c r="E136" s="24">
        <f t="shared" si="22"/>
        <v>10.49</v>
      </c>
      <c r="F136" s="24">
        <f t="shared" si="22"/>
        <v>49.400000000000006</v>
      </c>
      <c r="G136" s="24">
        <f t="shared" si="22"/>
        <v>348.46000000000004</v>
      </c>
      <c r="H136" s="25"/>
    </row>
    <row r="137" spans="1:8" s="8" customFormat="1" ht="15" customHeight="1" thickBot="1">
      <c r="A137" s="96" t="s">
        <v>34</v>
      </c>
      <c r="B137" s="97"/>
      <c r="C137" s="27">
        <f>C136+C133+C125</f>
        <v>1560</v>
      </c>
      <c r="D137" s="27">
        <f t="shared" ref="D137:G137" si="23">D136+D133+D125</f>
        <v>52.75</v>
      </c>
      <c r="E137" s="27">
        <f t="shared" si="23"/>
        <v>54.06</v>
      </c>
      <c r="F137" s="27">
        <f t="shared" si="23"/>
        <v>240.08999999999997</v>
      </c>
      <c r="G137" s="27">
        <f t="shared" si="23"/>
        <v>1646.24</v>
      </c>
      <c r="H137" s="28"/>
    </row>
    <row r="138" spans="1:8" s="8" customFormat="1" ht="15" customHeight="1">
      <c r="A138" s="98" t="s">
        <v>83</v>
      </c>
      <c r="B138" s="99"/>
      <c r="C138" s="99"/>
      <c r="D138" s="99"/>
      <c r="E138" s="99"/>
      <c r="F138" s="99"/>
      <c r="G138" s="99"/>
      <c r="H138" s="100"/>
    </row>
    <row r="139" spans="1:8" ht="15" customHeight="1">
      <c r="A139" s="96" t="s">
        <v>11</v>
      </c>
      <c r="B139" s="6" t="s">
        <v>119</v>
      </c>
      <c r="C139" s="2">
        <v>160</v>
      </c>
      <c r="D139" s="3">
        <v>12.98</v>
      </c>
      <c r="E139" s="3">
        <v>15.77</v>
      </c>
      <c r="F139" s="3">
        <v>31.55</v>
      </c>
      <c r="G139" s="4">
        <v>289.86</v>
      </c>
      <c r="H139" s="5">
        <v>302</v>
      </c>
    </row>
    <row r="140" spans="1:8" ht="15" customHeight="1">
      <c r="A140" s="101"/>
      <c r="B140" s="6" t="s">
        <v>15</v>
      </c>
      <c r="C140" s="2">
        <v>40</v>
      </c>
      <c r="D140" s="3">
        <v>3</v>
      </c>
      <c r="E140" s="3">
        <v>1</v>
      </c>
      <c r="F140" s="3">
        <v>20.8</v>
      </c>
      <c r="G140" s="4">
        <v>108</v>
      </c>
      <c r="H140" s="5"/>
    </row>
    <row r="141" spans="1:8" ht="15" customHeight="1">
      <c r="A141" s="101"/>
      <c r="B141" s="6" t="s">
        <v>50</v>
      </c>
      <c r="C141" s="2">
        <v>100</v>
      </c>
      <c r="D141" s="3">
        <v>0.4</v>
      </c>
      <c r="E141" s="3">
        <v>0.4</v>
      </c>
      <c r="F141" s="3">
        <v>10.8</v>
      </c>
      <c r="G141" s="4">
        <v>47</v>
      </c>
      <c r="H141" s="5"/>
    </row>
    <row r="142" spans="1:8" ht="15" customHeight="1">
      <c r="A142" s="102"/>
      <c r="B142" s="6" t="s">
        <v>63</v>
      </c>
      <c r="C142" s="2">
        <v>200</v>
      </c>
      <c r="D142" s="3">
        <v>0.26</v>
      </c>
      <c r="E142" s="3">
        <v>0.02</v>
      </c>
      <c r="F142" s="3">
        <v>8.06</v>
      </c>
      <c r="G142" s="4">
        <v>33.22</v>
      </c>
      <c r="H142" s="5" t="s">
        <v>62</v>
      </c>
    </row>
    <row r="143" spans="1:8" s="8" customFormat="1" ht="15" customHeight="1">
      <c r="A143" s="89" t="s">
        <v>18</v>
      </c>
      <c r="B143" s="90"/>
      <c r="C143" s="24">
        <f>SUM(C139:C142)</f>
        <v>500</v>
      </c>
      <c r="D143" s="24">
        <f t="shared" ref="D143:G143" si="24">SUM(D139:D142)</f>
        <v>16.64</v>
      </c>
      <c r="E143" s="24">
        <f t="shared" si="24"/>
        <v>17.189999999999998</v>
      </c>
      <c r="F143" s="24">
        <f t="shared" si="24"/>
        <v>71.210000000000008</v>
      </c>
      <c r="G143" s="24">
        <f t="shared" si="24"/>
        <v>478.08000000000004</v>
      </c>
      <c r="H143" s="25"/>
    </row>
    <row r="144" spans="1:8" s="8" customFormat="1" ht="15" customHeight="1">
      <c r="A144" s="93" t="s">
        <v>19</v>
      </c>
      <c r="B144" s="6" t="s">
        <v>64</v>
      </c>
      <c r="C144" s="2">
        <v>60</v>
      </c>
      <c r="D144" s="3">
        <v>0.89</v>
      </c>
      <c r="E144" s="3">
        <v>1.57</v>
      </c>
      <c r="F144" s="3">
        <v>5.92</v>
      </c>
      <c r="G144" s="4">
        <v>41.24</v>
      </c>
      <c r="H144" s="5">
        <v>119</v>
      </c>
    </row>
    <row r="145" spans="1:8" ht="15" customHeight="1">
      <c r="A145" s="94"/>
      <c r="B145" s="6" t="s">
        <v>121</v>
      </c>
      <c r="C145" s="2">
        <v>200</v>
      </c>
      <c r="D145" s="3">
        <v>2.56</v>
      </c>
      <c r="E145" s="3">
        <v>4.3600000000000003</v>
      </c>
      <c r="F145" s="3">
        <v>13.68</v>
      </c>
      <c r="G145" s="4">
        <v>104.78</v>
      </c>
      <c r="H145" s="5">
        <v>134</v>
      </c>
    </row>
    <row r="146" spans="1:8" ht="15" customHeight="1">
      <c r="A146" s="94"/>
      <c r="B146" s="6" t="s">
        <v>87</v>
      </c>
      <c r="C146" s="2">
        <v>240</v>
      </c>
      <c r="D146" s="3">
        <v>18.420000000000002</v>
      </c>
      <c r="E146" s="3">
        <v>19.2</v>
      </c>
      <c r="F146" s="3">
        <v>65.7</v>
      </c>
      <c r="G146" s="4">
        <v>435.23</v>
      </c>
      <c r="H146" s="5" t="s">
        <v>104</v>
      </c>
    </row>
    <row r="147" spans="1:8" ht="15" customHeight="1">
      <c r="A147" s="94"/>
      <c r="B147" s="6" t="s">
        <v>45</v>
      </c>
      <c r="C147" s="2">
        <v>200</v>
      </c>
      <c r="D147" s="3">
        <v>0.14000000000000001</v>
      </c>
      <c r="E147" s="3">
        <v>0.06</v>
      </c>
      <c r="F147" s="3">
        <v>8</v>
      </c>
      <c r="G147" s="4">
        <v>32.700000000000003</v>
      </c>
      <c r="H147" s="5">
        <v>511</v>
      </c>
    </row>
    <row r="148" spans="1:8" ht="15" customHeight="1">
      <c r="A148" s="94"/>
      <c r="B148" s="6" t="s">
        <v>27</v>
      </c>
      <c r="C148" s="2">
        <v>30</v>
      </c>
      <c r="D148" s="3">
        <v>1.98</v>
      </c>
      <c r="E148" s="3">
        <v>0.27</v>
      </c>
      <c r="F148" s="3">
        <v>11.4</v>
      </c>
      <c r="G148" s="4">
        <v>59.7</v>
      </c>
      <c r="H148" s="5"/>
    </row>
    <row r="149" spans="1:8" ht="15" customHeight="1">
      <c r="A149" s="95"/>
      <c r="B149" s="6" t="s">
        <v>28</v>
      </c>
      <c r="C149" s="2">
        <v>30</v>
      </c>
      <c r="D149" s="3">
        <v>1.98</v>
      </c>
      <c r="E149" s="3">
        <v>0.36</v>
      </c>
      <c r="F149" s="3">
        <v>10.02</v>
      </c>
      <c r="G149" s="4">
        <v>52.2</v>
      </c>
      <c r="H149" s="5"/>
    </row>
    <row r="150" spans="1:8" s="8" customFormat="1" ht="15" customHeight="1">
      <c r="A150" s="89" t="s">
        <v>29</v>
      </c>
      <c r="B150" s="90"/>
      <c r="C150" s="24">
        <f>SUM(C144:C149)</f>
        <v>760</v>
      </c>
      <c r="D150" s="24">
        <f t="shared" ref="D150:G150" si="25">SUM(D144:D149)</f>
        <v>25.970000000000002</v>
      </c>
      <c r="E150" s="24">
        <f t="shared" si="25"/>
        <v>25.819999999999997</v>
      </c>
      <c r="F150" s="24">
        <f t="shared" si="25"/>
        <v>114.72000000000001</v>
      </c>
      <c r="G150" s="24">
        <f t="shared" si="25"/>
        <v>725.85000000000014</v>
      </c>
      <c r="H150" s="25"/>
    </row>
    <row r="151" spans="1:8" ht="15" customHeight="1">
      <c r="A151" s="91" t="s">
        <v>30</v>
      </c>
      <c r="B151" s="6" t="s">
        <v>67</v>
      </c>
      <c r="C151" s="2">
        <v>200</v>
      </c>
      <c r="D151" s="3">
        <v>0.2</v>
      </c>
      <c r="E151" s="3">
        <v>0.2</v>
      </c>
      <c r="F151" s="3">
        <v>18.8</v>
      </c>
      <c r="G151" s="4">
        <v>100</v>
      </c>
      <c r="H151" s="5"/>
    </row>
    <row r="152" spans="1:8" ht="15" customHeight="1">
      <c r="A152" s="91"/>
      <c r="B152" s="6" t="s">
        <v>73</v>
      </c>
      <c r="C152" s="2">
        <v>100</v>
      </c>
      <c r="D152" s="3">
        <v>9.6999999999999993</v>
      </c>
      <c r="E152" s="3">
        <v>10.3</v>
      </c>
      <c r="F152" s="3">
        <v>30.5</v>
      </c>
      <c r="G152" s="4">
        <v>241.36</v>
      </c>
      <c r="H152" s="5">
        <v>543</v>
      </c>
    </row>
    <row r="153" spans="1:8" s="8" customFormat="1" ht="15" customHeight="1">
      <c r="A153" s="89" t="s">
        <v>33</v>
      </c>
      <c r="B153" s="90"/>
      <c r="C153" s="24">
        <f>SUM(C151:C152)</f>
        <v>300</v>
      </c>
      <c r="D153" s="24">
        <f t="shared" ref="D153:G153" si="26">SUM(D151:D152)</f>
        <v>9.8999999999999986</v>
      </c>
      <c r="E153" s="24">
        <f t="shared" si="26"/>
        <v>10.5</v>
      </c>
      <c r="F153" s="24">
        <f t="shared" si="26"/>
        <v>49.3</v>
      </c>
      <c r="G153" s="24">
        <f t="shared" si="26"/>
        <v>341.36</v>
      </c>
      <c r="H153" s="25"/>
    </row>
    <row r="154" spans="1:8" s="8" customFormat="1" ht="15" customHeight="1" thickBot="1">
      <c r="A154" s="96" t="s">
        <v>34</v>
      </c>
      <c r="B154" s="97"/>
      <c r="C154" s="27">
        <f>C153+C150+C143</f>
        <v>1560</v>
      </c>
      <c r="D154" s="27">
        <f t="shared" ref="D154:G154" si="27">D153+D150+D143</f>
        <v>52.510000000000005</v>
      </c>
      <c r="E154" s="27">
        <f t="shared" si="27"/>
        <v>53.509999999999991</v>
      </c>
      <c r="F154" s="27">
        <f t="shared" si="27"/>
        <v>235.23000000000002</v>
      </c>
      <c r="G154" s="27">
        <f t="shared" si="27"/>
        <v>1545.29</v>
      </c>
      <c r="H154" s="28"/>
    </row>
    <row r="155" spans="1:8" s="8" customFormat="1" ht="15" customHeight="1">
      <c r="A155" s="98" t="s">
        <v>88</v>
      </c>
      <c r="B155" s="99"/>
      <c r="C155" s="99"/>
      <c r="D155" s="99"/>
      <c r="E155" s="99"/>
      <c r="F155" s="99"/>
      <c r="G155" s="99"/>
      <c r="H155" s="100"/>
    </row>
    <row r="156" spans="1:8" ht="15" customHeight="1">
      <c r="A156" s="91" t="s">
        <v>11</v>
      </c>
      <c r="B156" s="6" t="s">
        <v>89</v>
      </c>
      <c r="C156" s="2">
        <v>200</v>
      </c>
      <c r="D156" s="3">
        <v>9.76</v>
      </c>
      <c r="E156" s="3">
        <v>9.58</v>
      </c>
      <c r="F156" s="3">
        <v>30.58</v>
      </c>
      <c r="G156" s="4">
        <v>297.16000000000003</v>
      </c>
      <c r="H156" s="1">
        <v>266</v>
      </c>
    </row>
    <row r="157" spans="1:8" ht="15" customHeight="1">
      <c r="A157" s="91"/>
      <c r="B157" s="6" t="s">
        <v>96</v>
      </c>
      <c r="C157" s="2">
        <v>100</v>
      </c>
      <c r="D157" s="3">
        <v>8.34</v>
      </c>
      <c r="E157" s="3">
        <v>8.4</v>
      </c>
      <c r="F157" s="3">
        <v>45.2</v>
      </c>
      <c r="G157" s="4">
        <v>251.3</v>
      </c>
      <c r="H157" s="5" t="s">
        <v>95</v>
      </c>
    </row>
    <row r="158" spans="1:8" ht="15" customHeight="1">
      <c r="A158" s="91"/>
      <c r="B158" s="6" t="s">
        <v>17</v>
      </c>
      <c r="C158" s="2">
        <v>200</v>
      </c>
      <c r="D158" s="3">
        <v>0.2</v>
      </c>
      <c r="E158" s="3">
        <v>0.06</v>
      </c>
      <c r="F158" s="3">
        <v>7.06</v>
      </c>
      <c r="G158" s="4">
        <v>28.04</v>
      </c>
      <c r="H158" s="1">
        <v>143</v>
      </c>
    </row>
    <row r="159" spans="1:8" s="8" customFormat="1" ht="15" customHeight="1">
      <c r="A159" s="89" t="s">
        <v>18</v>
      </c>
      <c r="B159" s="90"/>
      <c r="C159" s="24">
        <f>SUM(C156:C158)</f>
        <v>500</v>
      </c>
      <c r="D159" s="24">
        <f t="shared" ref="D159:G159" si="28">SUM(D156:D158)</f>
        <v>18.3</v>
      </c>
      <c r="E159" s="24">
        <f t="shared" si="28"/>
        <v>18.04</v>
      </c>
      <c r="F159" s="24">
        <f t="shared" si="28"/>
        <v>82.84</v>
      </c>
      <c r="G159" s="24">
        <f t="shared" si="28"/>
        <v>576.5</v>
      </c>
      <c r="H159" s="25"/>
    </row>
    <row r="160" spans="1:8" s="8" customFormat="1" ht="15" customHeight="1">
      <c r="A160" s="93" t="s">
        <v>19</v>
      </c>
      <c r="B160" s="6" t="s">
        <v>41</v>
      </c>
      <c r="C160" s="2">
        <v>60</v>
      </c>
      <c r="D160" s="3">
        <v>0.79</v>
      </c>
      <c r="E160" s="3">
        <v>0.06</v>
      </c>
      <c r="F160" s="3">
        <v>4.2</v>
      </c>
      <c r="G160" s="4">
        <v>21.21</v>
      </c>
      <c r="H160" s="5">
        <v>16</v>
      </c>
    </row>
    <row r="161" spans="1:8" ht="15" customHeight="1">
      <c r="A161" s="94"/>
      <c r="B161" s="6" t="s">
        <v>122</v>
      </c>
      <c r="C161" s="2">
        <v>200</v>
      </c>
      <c r="D161" s="3">
        <v>2.52</v>
      </c>
      <c r="E161" s="3">
        <v>5.38</v>
      </c>
      <c r="F161" s="3">
        <v>6.92</v>
      </c>
      <c r="G161" s="4">
        <v>115.88</v>
      </c>
      <c r="H161" s="5">
        <v>157</v>
      </c>
    </row>
    <row r="162" spans="1:8" ht="15" customHeight="1">
      <c r="A162" s="94"/>
      <c r="B162" s="6" t="s">
        <v>97</v>
      </c>
      <c r="C162" s="2">
        <v>90</v>
      </c>
      <c r="D162" s="3">
        <v>10.69</v>
      </c>
      <c r="E162" s="3">
        <v>14.97</v>
      </c>
      <c r="F162" s="3">
        <v>18.850000000000001</v>
      </c>
      <c r="G162" s="4">
        <v>246.5</v>
      </c>
      <c r="H162" s="1">
        <v>372</v>
      </c>
    </row>
    <row r="163" spans="1:8" ht="15" customHeight="1">
      <c r="A163" s="94"/>
      <c r="B163" s="6" t="s">
        <v>23</v>
      </c>
      <c r="C163" s="2">
        <v>20</v>
      </c>
      <c r="D163" s="3">
        <v>0.12</v>
      </c>
      <c r="E163" s="3">
        <v>0.75</v>
      </c>
      <c r="F163" s="3">
        <v>1.07</v>
      </c>
      <c r="G163" s="4">
        <v>11.5</v>
      </c>
      <c r="H163" s="1">
        <v>453</v>
      </c>
    </row>
    <row r="164" spans="1:8" ht="15" customHeight="1">
      <c r="A164" s="94"/>
      <c r="B164" s="6" t="s">
        <v>91</v>
      </c>
      <c r="C164" s="2">
        <v>150</v>
      </c>
      <c r="D164" s="3">
        <v>7.61</v>
      </c>
      <c r="E164" s="3">
        <v>3.42</v>
      </c>
      <c r="F164" s="3">
        <v>42.02</v>
      </c>
      <c r="G164" s="4">
        <v>218.52</v>
      </c>
      <c r="H164" s="1">
        <v>243</v>
      </c>
    </row>
    <row r="165" spans="1:8" ht="15" customHeight="1">
      <c r="A165" s="94"/>
      <c r="B165" s="6" t="s">
        <v>26</v>
      </c>
      <c r="C165" s="2">
        <v>200</v>
      </c>
      <c r="D165" s="3">
        <v>0.08</v>
      </c>
      <c r="E165" s="3">
        <v>0</v>
      </c>
      <c r="F165" s="3">
        <v>10.62</v>
      </c>
      <c r="G165" s="4">
        <v>40.44</v>
      </c>
      <c r="H165" s="1">
        <v>508</v>
      </c>
    </row>
    <row r="166" spans="1:8" ht="15" customHeight="1">
      <c r="A166" s="94"/>
      <c r="B166" s="6" t="s">
        <v>27</v>
      </c>
      <c r="C166" s="2">
        <v>30</v>
      </c>
      <c r="D166" s="3">
        <v>1.98</v>
      </c>
      <c r="E166" s="3">
        <v>0.27</v>
      </c>
      <c r="F166" s="3">
        <v>11.4</v>
      </c>
      <c r="G166" s="4">
        <v>59.7</v>
      </c>
      <c r="H166" s="5"/>
    </row>
    <row r="167" spans="1:8" ht="15" customHeight="1">
      <c r="A167" s="95"/>
      <c r="B167" s="6" t="s">
        <v>28</v>
      </c>
      <c r="C167" s="2">
        <v>30</v>
      </c>
      <c r="D167" s="3">
        <v>1.98</v>
      </c>
      <c r="E167" s="3">
        <v>0.36</v>
      </c>
      <c r="F167" s="3">
        <v>10.02</v>
      </c>
      <c r="G167" s="4">
        <v>52.2</v>
      </c>
      <c r="H167" s="5"/>
    </row>
    <row r="168" spans="1:8" s="8" customFormat="1" ht="15" customHeight="1">
      <c r="A168" s="89" t="s">
        <v>29</v>
      </c>
      <c r="B168" s="90"/>
      <c r="C168" s="24">
        <f>SUM(C160:C167)</f>
        <v>780</v>
      </c>
      <c r="D168" s="24">
        <f t="shared" ref="D168:G168" si="29">SUM(D160:D167)</f>
        <v>25.77</v>
      </c>
      <c r="E168" s="24">
        <f t="shared" si="29"/>
        <v>25.209999999999997</v>
      </c>
      <c r="F168" s="24">
        <f t="shared" si="29"/>
        <v>105.10000000000001</v>
      </c>
      <c r="G168" s="24">
        <f t="shared" si="29"/>
        <v>765.95</v>
      </c>
      <c r="H168" s="25"/>
    </row>
    <row r="169" spans="1:8" ht="15" customHeight="1">
      <c r="A169" s="91" t="s">
        <v>30</v>
      </c>
      <c r="B169" s="6" t="s">
        <v>93</v>
      </c>
      <c r="C169" s="2">
        <v>200</v>
      </c>
      <c r="D169" s="3">
        <v>0.12</v>
      </c>
      <c r="E169" s="3">
        <v>0.02</v>
      </c>
      <c r="F169" s="3">
        <v>8.58</v>
      </c>
      <c r="G169" s="4">
        <v>34.340000000000003</v>
      </c>
      <c r="H169" s="5" t="s">
        <v>92</v>
      </c>
    </row>
    <row r="170" spans="1:8" ht="15" customHeight="1">
      <c r="A170" s="91"/>
      <c r="B170" s="6" t="s">
        <v>198</v>
      </c>
      <c r="C170" s="2">
        <v>100</v>
      </c>
      <c r="D170" s="3">
        <v>10.199999999999999</v>
      </c>
      <c r="E170" s="3">
        <v>9.6</v>
      </c>
      <c r="F170" s="3">
        <v>35.200000000000003</v>
      </c>
      <c r="G170" s="4">
        <v>263.39999999999998</v>
      </c>
      <c r="H170" s="5">
        <v>270</v>
      </c>
    </row>
    <row r="171" spans="1:8" s="8" customFormat="1" ht="15" customHeight="1">
      <c r="A171" s="91" t="s">
        <v>33</v>
      </c>
      <c r="B171" s="92"/>
      <c r="C171" s="24">
        <f>SUM(C169:C170)</f>
        <v>300</v>
      </c>
      <c r="D171" s="24">
        <f t="shared" ref="D171:G171" si="30">SUM(D169:D170)</f>
        <v>10.319999999999999</v>
      </c>
      <c r="E171" s="24">
        <f t="shared" si="30"/>
        <v>9.6199999999999992</v>
      </c>
      <c r="F171" s="24">
        <f t="shared" si="30"/>
        <v>43.78</v>
      </c>
      <c r="G171" s="24">
        <f t="shared" si="30"/>
        <v>297.74</v>
      </c>
      <c r="H171" s="25"/>
    </row>
    <row r="172" spans="1:8" s="8" customFormat="1" ht="15" customHeight="1" thickBot="1">
      <c r="A172" s="96" t="s">
        <v>34</v>
      </c>
      <c r="B172" s="97"/>
      <c r="C172" s="27">
        <f>C171+C168+C159</f>
        <v>1580</v>
      </c>
      <c r="D172" s="27">
        <f t="shared" ref="D172:G172" si="31">D171+D168+D159</f>
        <v>54.39</v>
      </c>
      <c r="E172" s="27">
        <f t="shared" si="31"/>
        <v>52.87</v>
      </c>
      <c r="F172" s="27">
        <f t="shared" si="31"/>
        <v>231.72</v>
      </c>
      <c r="G172" s="27">
        <f t="shared" si="31"/>
        <v>1640.19</v>
      </c>
      <c r="H172" s="28"/>
    </row>
    <row r="173" spans="1:8" s="8" customFormat="1" ht="15" customHeight="1">
      <c r="A173" s="98" t="s">
        <v>94</v>
      </c>
      <c r="B173" s="99"/>
      <c r="C173" s="99"/>
      <c r="D173" s="99"/>
      <c r="E173" s="99"/>
      <c r="F173" s="99"/>
      <c r="G173" s="99"/>
      <c r="H173" s="100"/>
    </row>
    <row r="174" spans="1:8" ht="15" customHeight="1">
      <c r="A174" s="93" t="s">
        <v>11</v>
      </c>
      <c r="B174" s="6" t="s">
        <v>51</v>
      </c>
      <c r="C174" s="2">
        <v>30</v>
      </c>
      <c r="D174" s="3">
        <v>0.24</v>
      </c>
      <c r="E174" s="3">
        <v>0.03</v>
      </c>
      <c r="F174" s="3">
        <v>0.51</v>
      </c>
      <c r="G174" s="4">
        <v>3.9</v>
      </c>
      <c r="H174" s="5" t="s">
        <v>13</v>
      </c>
    </row>
    <row r="175" spans="1:8" ht="15" customHeight="1">
      <c r="A175" s="94"/>
      <c r="B175" s="6" t="s">
        <v>120</v>
      </c>
      <c r="C175" s="2">
        <v>240</v>
      </c>
      <c r="D175" s="3">
        <v>16.57</v>
      </c>
      <c r="E175" s="3">
        <v>18.899999999999999</v>
      </c>
      <c r="F175" s="3">
        <v>55.1</v>
      </c>
      <c r="G175" s="4">
        <v>413.26</v>
      </c>
      <c r="H175" s="1">
        <v>406</v>
      </c>
    </row>
    <row r="176" spans="1:8" ht="15" customHeight="1">
      <c r="A176" s="94"/>
      <c r="B176" s="6" t="s">
        <v>27</v>
      </c>
      <c r="C176" s="2">
        <v>30</v>
      </c>
      <c r="D176" s="3">
        <v>1.98</v>
      </c>
      <c r="E176" s="3">
        <v>0.27</v>
      </c>
      <c r="F176" s="3">
        <v>11.4</v>
      </c>
      <c r="G176" s="4">
        <v>59.7</v>
      </c>
      <c r="H176" s="5"/>
    </row>
    <row r="177" spans="1:8" ht="15" customHeight="1">
      <c r="A177" s="95"/>
      <c r="B177" s="6" t="s">
        <v>40</v>
      </c>
      <c r="C177" s="2">
        <v>200</v>
      </c>
      <c r="D177" s="3">
        <v>0.24</v>
      </c>
      <c r="E177" s="3">
        <v>0</v>
      </c>
      <c r="F177" s="3">
        <v>7.14</v>
      </c>
      <c r="G177" s="4">
        <v>29.8</v>
      </c>
      <c r="H177" s="1">
        <v>144</v>
      </c>
    </row>
    <row r="178" spans="1:8" s="8" customFormat="1" ht="15" customHeight="1">
      <c r="A178" s="89" t="s">
        <v>18</v>
      </c>
      <c r="B178" s="90"/>
      <c r="C178" s="24">
        <f>SUM(C174:C177)</f>
        <v>500</v>
      </c>
      <c r="D178" s="24">
        <f>SUM(D174:D177)</f>
        <v>19.029999999999998</v>
      </c>
      <c r="E178" s="24">
        <f>SUM(E174:E177)</f>
        <v>19.2</v>
      </c>
      <c r="F178" s="24">
        <f>SUM(F174:F177)</f>
        <v>74.150000000000006</v>
      </c>
      <c r="G178" s="24">
        <f>SUM(G174:G177)</f>
        <v>506.65999999999997</v>
      </c>
      <c r="H178" s="25"/>
    </row>
    <row r="179" spans="1:8" s="8" customFormat="1" ht="15" customHeight="1">
      <c r="A179" s="93" t="s">
        <v>19</v>
      </c>
      <c r="B179" s="6" t="s">
        <v>60</v>
      </c>
      <c r="C179" s="2">
        <v>60</v>
      </c>
      <c r="D179" s="3">
        <v>0.9</v>
      </c>
      <c r="E179" s="3">
        <v>0.06</v>
      </c>
      <c r="F179" s="3">
        <v>5.28</v>
      </c>
      <c r="G179" s="4">
        <v>25.2</v>
      </c>
      <c r="H179" s="1">
        <v>17</v>
      </c>
    </row>
    <row r="180" spans="1:8" ht="15" customHeight="1">
      <c r="A180" s="94"/>
      <c r="B180" s="6" t="s">
        <v>86</v>
      </c>
      <c r="C180" s="2">
        <v>200</v>
      </c>
      <c r="D180" s="3">
        <v>2.2400000000000002</v>
      </c>
      <c r="E180" s="3">
        <v>4.22</v>
      </c>
      <c r="F180" s="3">
        <v>7.4</v>
      </c>
      <c r="G180" s="4">
        <v>77.260000000000005</v>
      </c>
      <c r="H180" s="5">
        <v>142</v>
      </c>
    </row>
    <row r="181" spans="1:8" ht="15" customHeight="1">
      <c r="A181" s="94"/>
      <c r="B181" s="6" t="s">
        <v>90</v>
      </c>
      <c r="C181" s="2">
        <v>90</v>
      </c>
      <c r="D181" s="3">
        <v>11.4</v>
      </c>
      <c r="E181" s="3">
        <v>14.94</v>
      </c>
      <c r="F181" s="3">
        <v>19.899999999999999</v>
      </c>
      <c r="G181" s="4">
        <v>262.60000000000002</v>
      </c>
      <c r="H181" s="5">
        <v>412</v>
      </c>
    </row>
    <row r="182" spans="1:8" ht="15" customHeight="1">
      <c r="A182" s="94"/>
      <c r="B182" s="6" t="s">
        <v>44</v>
      </c>
      <c r="C182" s="2">
        <v>150</v>
      </c>
      <c r="D182" s="3">
        <v>6.29</v>
      </c>
      <c r="E182" s="3">
        <v>4.46</v>
      </c>
      <c r="F182" s="3">
        <v>36.049999999999997</v>
      </c>
      <c r="G182" s="4">
        <v>182.66</v>
      </c>
      <c r="H182" s="1">
        <v>312</v>
      </c>
    </row>
    <row r="183" spans="1:8" ht="15" customHeight="1">
      <c r="A183" s="94"/>
      <c r="B183" s="6" t="s">
        <v>72</v>
      </c>
      <c r="C183" s="2">
        <v>200</v>
      </c>
      <c r="D183" s="3">
        <v>0.32</v>
      </c>
      <c r="E183" s="3">
        <v>0.14000000000000001</v>
      </c>
      <c r="F183" s="3">
        <v>11.46</v>
      </c>
      <c r="G183" s="4">
        <v>48.32</v>
      </c>
      <c r="H183" s="1">
        <v>519</v>
      </c>
    </row>
    <row r="184" spans="1:8" ht="15" customHeight="1">
      <c r="A184" s="94"/>
      <c r="B184" s="6" t="s">
        <v>27</v>
      </c>
      <c r="C184" s="2">
        <v>30</v>
      </c>
      <c r="D184" s="3">
        <v>1.98</v>
      </c>
      <c r="E184" s="3">
        <v>0.27</v>
      </c>
      <c r="F184" s="3">
        <v>11.4</v>
      </c>
      <c r="G184" s="4">
        <v>59.7</v>
      </c>
      <c r="H184" s="5"/>
    </row>
    <row r="185" spans="1:8" s="8" customFormat="1" ht="15" customHeight="1">
      <c r="A185" s="95"/>
      <c r="B185" s="6" t="s">
        <v>28</v>
      </c>
      <c r="C185" s="2">
        <v>30</v>
      </c>
      <c r="D185" s="3">
        <v>1.98</v>
      </c>
      <c r="E185" s="3">
        <v>0.36</v>
      </c>
      <c r="F185" s="3">
        <v>10.02</v>
      </c>
      <c r="G185" s="4">
        <v>52.2</v>
      </c>
      <c r="H185" s="5"/>
    </row>
    <row r="186" spans="1:8" ht="15" customHeight="1">
      <c r="A186" s="89" t="s">
        <v>29</v>
      </c>
      <c r="B186" s="90"/>
      <c r="C186" s="24">
        <f>SUM(C179:C185)</f>
        <v>760</v>
      </c>
      <c r="D186" s="24">
        <f>SUM(D179:D185)</f>
        <v>25.110000000000003</v>
      </c>
      <c r="E186" s="24">
        <f>SUM(E179:E185)</f>
        <v>24.45</v>
      </c>
      <c r="F186" s="24">
        <f>SUM(F179:F185)</f>
        <v>101.51</v>
      </c>
      <c r="G186" s="24">
        <f>SUM(G179:G185)</f>
        <v>707.94000000000017</v>
      </c>
      <c r="H186" s="25"/>
    </row>
    <row r="187" spans="1:8" ht="15" customHeight="1">
      <c r="A187" s="91" t="s">
        <v>30</v>
      </c>
      <c r="B187" s="6" t="s">
        <v>46</v>
      </c>
      <c r="C187" s="2">
        <v>200</v>
      </c>
      <c r="D187" s="3">
        <v>0</v>
      </c>
      <c r="E187" s="3">
        <v>0</v>
      </c>
      <c r="F187" s="3">
        <v>15</v>
      </c>
      <c r="G187" s="4">
        <v>95</v>
      </c>
      <c r="H187" s="1">
        <v>614</v>
      </c>
    </row>
    <row r="188" spans="1:8" s="8" customFormat="1" ht="15" customHeight="1">
      <c r="A188" s="91"/>
      <c r="B188" s="6" t="s">
        <v>47</v>
      </c>
      <c r="C188" s="2">
        <v>100</v>
      </c>
      <c r="D188" s="3">
        <v>9.6</v>
      </c>
      <c r="E188" s="3">
        <v>9.6999999999999993</v>
      </c>
      <c r="F188" s="3">
        <v>29.65</v>
      </c>
      <c r="G188" s="4">
        <v>192.26</v>
      </c>
      <c r="H188" s="5">
        <v>543</v>
      </c>
    </row>
    <row r="189" spans="1:8" s="8" customFormat="1" ht="15" customHeight="1">
      <c r="A189" s="91" t="s">
        <v>33</v>
      </c>
      <c r="B189" s="92"/>
      <c r="C189" s="24">
        <f>SUM(C187:C188)</f>
        <v>300</v>
      </c>
      <c r="D189" s="24">
        <f t="shared" ref="D189:G189" si="32">SUM(D187:D188)</f>
        <v>9.6</v>
      </c>
      <c r="E189" s="24">
        <f t="shared" si="32"/>
        <v>9.6999999999999993</v>
      </c>
      <c r="F189" s="24">
        <f t="shared" si="32"/>
        <v>44.65</v>
      </c>
      <c r="G189" s="24">
        <f t="shared" si="32"/>
        <v>287.26</v>
      </c>
      <c r="H189" s="25"/>
    </row>
    <row r="190" spans="1:8" s="8" customFormat="1" ht="15" customHeight="1" thickBot="1">
      <c r="A190" s="96" t="s">
        <v>34</v>
      </c>
      <c r="B190" s="97"/>
      <c r="C190" s="27">
        <f>C189+C186+C178</f>
        <v>1560</v>
      </c>
      <c r="D190" s="27">
        <f>D189+D186+D178</f>
        <v>53.739999999999995</v>
      </c>
      <c r="E190" s="27">
        <f>E189+E186+E178</f>
        <v>53.349999999999994</v>
      </c>
      <c r="F190" s="27">
        <f>F189+F186+F178</f>
        <v>220.31</v>
      </c>
      <c r="G190" s="27">
        <f>G189+G186+G178</f>
        <v>1501.8600000000001</v>
      </c>
      <c r="H190" s="28"/>
    </row>
    <row r="191" spans="1:8" s="8" customFormat="1" ht="15" customHeight="1">
      <c r="A191" s="98" t="s">
        <v>98</v>
      </c>
      <c r="B191" s="99"/>
      <c r="C191" s="29">
        <f>C190+C172+C154+C137+C120+C102+C86+C68+C51+C34</f>
        <v>15655</v>
      </c>
      <c r="D191" s="29">
        <f>D190+D172+D154+D137+D120+D102+D86+D68+D51+D34</f>
        <v>534.6400000000001</v>
      </c>
      <c r="E191" s="29">
        <f>E190+E172+E154+E137+E120+E102+E86+E68+E51+E34</f>
        <v>536.65000000000009</v>
      </c>
      <c r="F191" s="29">
        <f>F190+F172+F154+F137+F120+F102+F86+F68+F51+F34</f>
        <v>2346.69</v>
      </c>
      <c r="G191" s="29">
        <f>G190+G172+G154+G137+G120+G102+G86+G68+G51+G34</f>
        <v>15857.28</v>
      </c>
      <c r="H191" s="30"/>
    </row>
    <row r="192" spans="1:8" s="8" customFormat="1" ht="15" customHeight="1" thickBot="1">
      <c r="A192" s="87" t="s">
        <v>99</v>
      </c>
      <c r="B192" s="88"/>
      <c r="C192" s="31">
        <f>C191/10</f>
        <v>1565.5</v>
      </c>
      <c r="D192" s="31">
        <f t="shared" ref="D192:G192" si="33">D191/10</f>
        <v>53.464000000000013</v>
      </c>
      <c r="E192" s="31">
        <f t="shared" si="33"/>
        <v>53.665000000000006</v>
      </c>
      <c r="F192" s="31">
        <f t="shared" si="33"/>
        <v>234.66900000000001</v>
      </c>
      <c r="G192" s="31">
        <f t="shared" si="33"/>
        <v>1585.7280000000001</v>
      </c>
      <c r="H192" s="32"/>
    </row>
    <row r="193" spans="1:8" s="36" customFormat="1" ht="15" customHeight="1" thickBot="1">
      <c r="A193" s="33"/>
      <c r="B193" s="33"/>
      <c r="C193" s="34"/>
      <c r="D193" s="35"/>
      <c r="E193" s="35"/>
      <c r="F193" s="35"/>
      <c r="G193" s="34"/>
      <c r="H193" s="34"/>
    </row>
    <row r="194" spans="1:8" ht="36">
      <c r="A194" s="98"/>
      <c r="B194" s="99"/>
      <c r="C194" s="42" t="s">
        <v>123</v>
      </c>
      <c r="D194" s="128" t="s">
        <v>124</v>
      </c>
      <c r="E194" s="128"/>
      <c r="F194" s="128"/>
      <c r="G194" s="43" t="s">
        <v>125</v>
      </c>
      <c r="H194" s="34"/>
    </row>
    <row r="195" spans="1:8" ht="15">
      <c r="A195" s="91"/>
      <c r="B195" s="92"/>
      <c r="C195" s="44"/>
      <c r="D195" s="45" t="s">
        <v>126</v>
      </c>
      <c r="E195" s="45" t="s">
        <v>127</v>
      </c>
      <c r="F195" s="45" t="s">
        <v>128</v>
      </c>
      <c r="G195" s="46"/>
      <c r="H195" s="34"/>
    </row>
    <row r="196" spans="1:8" ht="15" customHeight="1">
      <c r="A196" s="89" t="s">
        <v>129</v>
      </c>
      <c r="B196" s="90"/>
      <c r="C196" s="44"/>
      <c r="D196" s="47">
        <v>77</v>
      </c>
      <c r="E196" s="47">
        <v>79</v>
      </c>
      <c r="F196" s="47">
        <v>335</v>
      </c>
      <c r="G196" s="46">
        <v>2350</v>
      </c>
      <c r="H196" s="34"/>
    </row>
    <row r="197" spans="1:8" ht="15">
      <c r="A197" s="126" t="s">
        <v>11</v>
      </c>
      <c r="B197" s="127"/>
      <c r="C197" s="44"/>
      <c r="D197" s="47"/>
      <c r="E197" s="47"/>
      <c r="F197" s="47"/>
      <c r="G197" s="46"/>
      <c r="H197" s="34"/>
    </row>
    <row r="198" spans="1:8">
      <c r="A198" s="120" t="s">
        <v>130</v>
      </c>
      <c r="B198" s="121"/>
      <c r="C198" s="48">
        <v>500</v>
      </c>
      <c r="D198" s="49" t="s">
        <v>131</v>
      </c>
      <c r="E198" s="49" t="s">
        <v>132</v>
      </c>
      <c r="F198" s="49" t="s">
        <v>133</v>
      </c>
      <c r="G198" s="50" t="s">
        <v>134</v>
      </c>
      <c r="H198" s="34"/>
    </row>
    <row r="199" spans="1:8" ht="15">
      <c r="A199" s="122" t="s">
        <v>135</v>
      </c>
      <c r="B199" s="123"/>
      <c r="C199" s="51">
        <f>(C178+C159+C143+C125+C108+C91+C75+C56+C39+C21)/10</f>
        <v>501.5</v>
      </c>
      <c r="D199" s="51">
        <f t="shared" ref="D199:G199" si="34">(D178+D159+D143+D125+D108+D91+D75+D56+D39+D21)/10</f>
        <v>17.759999999999998</v>
      </c>
      <c r="E199" s="51">
        <f t="shared" si="34"/>
        <v>17.847000000000001</v>
      </c>
      <c r="F199" s="51">
        <f t="shared" si="34"/>
        <v>77.238000000000014</v>
      </c>
      <c r="G199" s="52">
        <f t="shared" si="34"/>
        <v>534.93500000000006</v>
      </c>
      <c r="H199" s="34"/>
    </row>
    <row r="200" spans="1:8" ht="30.75" customHeight="1">
      <c r="A200" s="124" t="s">
        <v>136</v>
      </c>
      <c r="B200" s="125"/>
      <c r="C200" s="51"/>
      <c r="D200" s="53">
        <f>D199/D196</f>
        <v>0.23064935064935063</v>
      </c>
      <c r="E200" s="53">
        <f t="shared" ref="E200:F200" si="35">E199/E196</f>
        <v>0.2259113924050633</v>
      </c>
      <c r="F200" s="53">
        <f t="shared" si="35"/>
        <v>0.23056119402985079</v>
      </c>
      <c r="G200" s="54">
        <f>G199/G196</f>
        <v>0.22763191489361706</v>
      </c>
      <c r="H200" s="34"/>
    </row>
    <row r="201" spans="1:8" ht="15">
      <c r="A201" s="126" t="s">
        <v>137</v>
      </c>
      <c r="B201" s="127"/>
      <c r="C201" s="51"/>
      <c r="D201" s="55"/>
      <c r="E201" s="55"/>
      <c r="F201" s="55"/>
      <c r="G201" s="56"/>
      <c r="H201" s="34"/>
    </row>
    <row r="202" spans="1:8">
      <c r="A202" s="120" t="s">
        <v>138</v>
      </c>
      <c r="B202" s="121"/>
      <c r="C202" s="48">
        <v>700</v>
      </c>
      <c r="D202" s="57" t="s">
        <v>139</v>
      </c>
      <c r="E202" s="57" t="s">
        <v>140</v>
      </c>
      <c r="F202" s="57" t="s">
        <v>141</v>
      </c>
      <c r="G202" s="58" t="s">
        <v>142</v>
      </c>
      <c r="H202" s="34"/>
    </row>
    <row r="203" spans="1:8" ht="15">
      <c r="A203" s="122" t="s">
        <v>143</v>
      </c>
      <c r="B203" s="123"/>
      <c r="C203" s="51">
        <f>(C186+C168+C150+C133+C116+C98+C82+C64+C47+C30)/10</f>
        <v>764</v>
      </c>
      <c r="D203" s="51">
        <f t="shared" ref="D203:G203" si="36">(D186+D168+D150+D133+D116+D98+D82+D64+D47+D30)/10</f>
        <v>25.678000000000004</v>
      </c>
      <c r="E203" s="51">
        <f t="shared" si="36"/>
        <v>25.443999999999999</v>
      </c>
      <c r="F203" s="51">
        <f t="shared" si="36"/>
        <v>110.81500000000001</v>
      </c>
      <c r="G203" s="52">
        <f t="shared" si="36"/>
        <v>736.55100000000016</v>
      </c>
      <c r="H203" s="34"/>
    </row>
    <row r="204" spans="1:8" ht="30.75" customHeight="1">
      <c r="A204" s="124" t="s">
        <v>136</v>
      </c>
      <c r="B204" s="125"/>
      <c r="C204" s="59"/>
      <c r="D204" s="60">
        <f>D203/D196</f>
        <v>0.33348051948051954</v>
      </c>
      <c r="E204" s="60">
        <f>E203/E196</f>
        <v>0.32207594936708861</v>
      </c>
      <c r="F204" s="60">
        <f>F203/F196</f>
        <v>0.33079104477611943</v>
      </c>
      <c r="G204" s="61">
        <f>G203/2350</f>
        <v>0.31342595744680857</v>
      </c>
      <c r="H204" s="34"/>
    </row>
    <row r="205" spans="1:8" ht="15">
      <c r="A205" s="91" t="s">
        <v>144</v>
      </c>
      <c r="B205" s="92"/>
      <c r="C205" s="59"/>
      <c r="D205" s="60"/>
      <c r="E205" s="60"/>
      <c r="F205" s="60"/>
      <c r="G205" s="61"/>
      <c r="H205" s="34"/>
    </row>
    <row r="206" spans="1:8">
      <c r="A206" s="159" t="s">
        <v>145</v>
      </c>
      <c r="B206" s="160"/>
      <c r="C206" s="48">
        <v>300</v>
      </c>
      <c r="D206" s="48" t="s">
        <v>146</v>
      </c>
      <c r="E206" s="48" t="s">
        <v>147</v>
      </c>
      <c r="F206" s="48" t="s">
        <v>148</v>
      </c>
      <c r="G206" s="62" t="s">
        <v>149</v>
      </c>
      <c r="H206" s="34"/>
    </row>
    <row r="207" spans="1:8" ht="15">
      <c r="A207" s="122" t="s">
        <v>150</v>
      </c>
      <c r="B207" s="123"/>
      <c r="C207" s="51">
        <f>(C189+C171+C153+C136+C119+C101+C85+C67+C50+C33)/10</f>
        <v>300</v>
      </c>
      <c r="D207" s="51">
        <f t="shared" ref="D207:G207" si="37">(D189+D171+D153+D136+D119+D101+D85+D67+D50+D33)/10</f>
        <v>10.026</v>
      </c>
      <c r="E207" s="51">
        <f t="shared" si="37"/>
        <v>10.374000000000002</v>
      </c>
      <c r="F207" s="51">
        <f t="shared" si="37"/>
        <v>46.616</v>
      </c>
      <c r="G207" s="52">
        <f t="shared" si="37"/>
        <v>314.24200000000002</v>
      </c>
      <c r="H207" s="34"/>
    </row>
    <row r="208" spans="1:8" ht="28.5" customHeight="1">
      <c r="A208" s="124" t="s">
        <v>136</v>
      </c>
      <c r="B208" s="125"/>
      <c r="C208" s="59"/>
      <c r="D208" s="60">
        <f>D207/D196</f>
        <v>0.13020779220779222</v>
      </c>
      <c r="E208" s="60">
        <f>E207/E196</f>
        <v>0.13131645569620257</v>
      </c>
      <c r="F208" s="60">
        <f>F207/F196</f>
        <v>0.13915223880597014</v>
      </c>
      <c r="G208" s="61">
        <f>G207/2350</f>
        <v>0.13372000000000001</v>
      </c>
      <c r="H208" s="34"/>
    </row>
    <row r="209" spans="1:8" ht="15">
      <c r="A209" s="153" t="s">
        <v>99</v>
      </c>
      <c r="B209" s="154"/>
      <c r="C209" s="59"/>
      <c r="D209" s="60"/>
      <c r="E209" s="60"/>
      <c r="F209" s="60"/>
      <c r="G209" s="61"/>
      <c r="H209" s="34"/>
    </row>
    <row r="210" spans="1:8">
      <c r="A210" s="155" t="s">
        <v>190</v>
      </c>
      <c r="B210" s="156"/>
      <c r="C210" s="48">
        <v>1500</v>
      </c>
      <c r="D210" s="48" t="s">
        <v>151</v>
      </c>
      <c r="E210" s="48" t="s">
        <v>152</v>
      </c>
      <c r="F210" s="48" t="s">
        <v>153</v>
      </c>
      <c r="G210" s="63" t="s">
        <v>154</v>
      </c>
      <c r="H210" s="34"/>
    </row>
    <row r="211" spans="1:8" ht="15">
      <c r="A211" s="153" t="s">
        <v>155</v>
      </c>
      <c r="B211" s="154"/>
      <c r="C211" s="64">
        <f>(C190+C172+C154+C137+C120+C102+C86+C68+C51+C34)/10</f>
        <v>1565.5</v>
      </c>
      <c r="D211" s="64">
        <f t="shared" ref="D211:G211" si="38">(D190+D172+D154+D137+D120+D102+D86+D68+D51+D34)/10</f>
        <v>53.464000000000013</v>
      </c>
      <c r="E211" s="64">
        <f t="shared" si="38"/>
        <v>53.665000000000006</v>
      </c>
      <c r="F211" s="64">
        <f t="shared" si="38"/>
        <v>234.66900000000001</v>
      </c>
      <c r="G211" s="65">
        <f t="shared" si="38"/>
        <v>1585.7280000000001</v>
      </c>
      <c r="H211" s="34"/>
    </row>
    <row r="212" spans="1:8" ht="28.5" customHeight="1" thickBot="1">
      <c r="A212" s="157" t="s">
        <v>136</v>
      </c>
      <c r="B212" s="158"/>
      <c r="C212" s="66"/>
      <c r="D212" s="67">
        <f>D211/D196</f>
        <v>0.69433766233766248</v>
      </c>
      <c r="E212" s="67">
        <f>E211/E196</f>
        <v>0.67930379746835456</v>
      </c>
      <c r="F212" s="67">
        <f>F211/F196</f>
        <v>0.70050447761194035</v>
      </c>
      <c r="G212" s="68">
        <f>G211/2350</f>
        <v>0.67477787234042552</v>
      </c>
      <c r="H212" s="34"/>
    </row>
    <row r="213" spans="1:8">
      <c r="A213" s="33"/>
      <c r="B213" s="33"/>
      <c r="C213" s="34"/>
      <c r="D213" s="35"/>
      <c r="E213" s="35"/>
      <c r="F213" s="35"/>
      <c r="G213" s="34"/>
      <c r="H213" s="34"/>
    </row>
    <row r="214" spans="1:8">
      <c r="A214" s="33"/>
      <c r="B214" s="33"/>
      <c r="C214" s="34"/>
      <c r="D214" s="35"/>
      <c r="E214" s="35"/>
      <c r="F214" s="35"/>
      <c r="G214" s="34"/>
      <c r="H214" s="34"/>
    </row>
    <row r="215" spans="1:8">
      <c r="A215" s="146" t="s">
        <v>156</v>
      </c>
      <c r="B215" s="146"/>
      <c r="C215" s="146"/>
      <c r="D215" s="146"/>
      <c r="E215" s="69"/>
      <c r="F215" s="69"/>
      <c r="G215" s="69"/>
      <c r="H215" s="69"/>
    </row>
    <row r="216" spans="1:8" ht="33" customHeight="1">
      <c r="A216" s="78" t="s">
        <v>157</v>
      </c>
      <c r="B216" s="79"/>
      <c r="C216" s="78" t="s">
        <v>158</v>
      </c>
      <c r="D216" s="80"/>
      <c r="E216" s="147" t="s">
        <v>159</v>
      </c>
      <c r="F216" s="148"/>
      <c r="G216" s="148"/>
      <c r="H216" s="149"/>
    </row>
    <row r="217" spans="1:8" ht="24">
      <c r="A217" s="78" t="s">
        <v>160</v>
      </c>
      <c r="B217" s="79">
        <v>85.96</v>
      </c>
      <c r="C217" s="78" t="s">
        <v>161</v>
      </c>
      <c r="D217" s="80">
        <v>383.74900000000002</v>
      </c>
      <c r="E217" s="150"/>
      <c r="F217" s="151"/>
      <c r="G217" s="151"/>
      <c r="H217" s="152"/>
    </row>
    <row r="218" spans="1:8" ht="25.5" customHeight="1">
      <c r="A218" s="78" t="s">
        <v>162</v>
      </c>
      <c r="B218" s="79">
        <v>1.1140000000000001</v>
      </c>
      <c r="C218" s="78" t="s">
        <v>163</v>
      </c>
      <c r="D218" s="80">
        <v>338.279</v>
      </c>
      <c r="E218" s="147" t="s">
        <v>164</v>
      </c>
      <c r="F218" s="148"/>
      <c r="G218" s="148"/>
      <c r="H218" s="149"/>
    </row>
    <row r="219" spans="1:8" ht="24">
      <c r="A219" s="78" t="s">
        <v>165</v>
      </c>
      <c r="B219" s="79">
        <v>0.94</v>
      </c>
      <c r="C219" s="78" t="s">
        <v>166</v>
      </c>
      <c r="D219" s="80">
        <v>115.277</v>
      </c>
      <c r="E219" s="150"/>
      <c r="F219" s="151"/>
      <c r="G219" s="151"/>
      <c r="H219" s="152"/>
    </row>
    <row r="220" spans="1:8" ht="195.75" customHeight="1">
      <c r="A220" s="78" t="s">
        <v>167</v>
      </c>
      <c r="B220" s="79">
        <v>104</v>
      </c>
      <c r="C220" s="78" t="s">
        <v>168</v>
      </c>
      <c r="D220" s="80">
        <v>11.815</v>
      </c>
      <c r="E220" s="134" t="s">
        <v>169</v>
      </c>
      <c r="F220" s="135"/>
      <c r="G220" s="135"/>
      <c r="H220" s="136"/>
    </row>
    <row r="221" spans="1:8">
      <c r="A221" s="137" t="s">
        <v>170</v>
      </c>
      <c r="B221" s="138">
        <v>247</v>
      </c>
      <c r="C221" s="137" t="s">
        <v>171</v>
      </c>
      <c r="D221" s="139">
        <v>1.163</v>
      </c>
      <c r="E221" s="140" t="s">
        <v>172</v>
      </c>
      <c r="F221" s="141"/>
      <c r="G221" s="141"/>
      <c r="H221" s="142"/>
    </row>
    <row r="222" spans="1:8">
      <c r="A222" s="137"/>
      <c r="B222" s="138"/>
      <c r="C222" s="137"/>
      <c r="D222" s="139"/>
      <c r="E222" s="143"/>
      <c r="F222" s="144"/>
      <c r="G222" s="144"/>
      <c r="H222" s="145"/>
    </row>
  </sheetData>
  <mergeCells count="123">
    <mergeCell ref="E2:H2"/>
    <mergeCell ref="E3:H3"/>
    <mergeCell ref="E4:H4"/>
    <mergeCell ref="E5:H5"/>
    <mergeCell ref="G1:H1"/>
    <mergeCell ref="E220:H220"/>
    <mergeCell ref="A221:A222"/>
    <mergeCell ref="B221:B222"/>
    <mergeCell ref="C221:C222"/>
    <mergeCell ref="D221:D222"/>
    <mergeCell ref="E221:H222"/>
    <mergeCell ref="A215:D215"/>
    <mergeCell ref="E218:H219"/>
    <mergeCell ref="E216:H217"/>
    <mergeCell ref="A208:B208"/>
    <mergeCell ref="A209:B209"/>
    <mergeCell ref="A210:B210"/>
    <mergeCell ref="A211:B211"/>
    <mergeCell ref="A212:B212"/>
    <mergeCell ref="A203:B203"/>
    <mergeCell ref="A204:B204"/>
    <mergeCell ref="A205:B205"/>
    <mergeCell ref="A206:B206"/>
    <mergeCell ref="A207:B207"/>
    <mergeCell ref="A198:B198"/>
    <mergeCell ref="A199:B199"/>
    <mergeCell ref="A200:B200"/>
    <mergeCell ref="A201:B201"/>
    <mergeCell ref="A202:B202"/>
    <mergeCell ref="A194:B194"/>
    <mergeCell ref="D194:F194"/>
    <mergeCell ref="A195:B195"/>
    <mergeCell ref="A196:B196"/>
    <mergeCell ref="A197:B197"/>
    <mergeCell ref="A35:H35"/>
    <mergeCell ref="A22:A29"/>
    <mergeCell ref="A40:A46"/>
    <mergeCell ref="A52:H52"/>
    <mergeCell ref="A36:A38"/>
    <mergeCell ref="A30:B30"/>
    <mergeCell ref="A33:B33"/>
    <mergeCell ref="A31:A32"/>
    <mergeCell ref="A34:B34"/>
    <mergeCell ref="A39:B39"/>
    <mergeCell ref="A47:B47"/>
    <mergeCell ref="A50:B50"/>
    <mergeCell ref="A48:A49"/>
    <mergeCell ref="A51:B51"/>
    <mergeCell ref="H12:H13"/>
    <mergeCell ref="A8:H8"/>
    <mergeCell ref="A14:H14"/>
    <mergeCell ref="A15:A20"/>
    <mergeCell ref="A21:B21"/>
    <mergeCell ref="A12:A13"/>
    <mergeCell ref="B12:B13"/>
    <mergeCell ref="C12:C13"/>
    <mergeCell ref="D12:F12"/>
    <mergeCell ref="G12:G13"/>
    <mergeCell ref="A53:A55"/>
    <mergeCell ref="A56:B56"/>
    <mergeCell ref="A64:B64"/>
    <mergeCell ref="A67:B67"/>
    <mergeCell ref="A65:A66"/>
    <mergeCell ref="A57:A63"/>
    <mergeCell ref="A104:A107"/>
    <mergeCell ref="A108:B108"/>
    <mergeCell ref="A116:B116"/>
    <mergeCell ref="A92:A97"/>
    <mergeCell ref="A91:B91"/>
    <mergeCell ref="A68:B68"/>
    <mergeCell ref="A69:H69"/>
    <mergeCell ref="A70:A74"/>
    <mergeCell ref="A75:B75"/>
    <mergeCell ref="A82:B82"/>
    <mergeCell ref="A85:B85"/>
    <mergeCell ref="A83:A84"/>
    <mergeCell ref="A86:B86"/>
    <mergeCell ref="A87:H87"/>
    <mergeCell ref="A88:A90"/>
    <mergeCell ref="A76:A81"/>
    <mergeCell ref="A119:B119"/>
    <mergeCell ref="A117:A118"/>
    <mergeCell ref="A98:B98"/>
    <mergeCell ref="A101:B101"/>
    <mergeCell ref="A99:A100"/>
    <mergeCell ref="A102:B102"/>
    <mergeCell ref="A103:H103"/>
    <mergeCell ref="A190:B190"/>
    <mergeCell ref="A191:B191"/>
    <mergeCell ref="A109:A115"/>
    <mergeCell ref="A126:A132"/>
    <mergeCell ref="A144:A149"/>
    <mergeCell ref="A143:B143"/>
    <mergeCell ref="A120:B120"/>
    <mergeCell ref="A121:H121"/>
    <mergeCell ref="A122:A124"/>
    <mergeCell ref="A125:B125"/>
    <mergeCell ref="A133:B133"/>
    <mergeCell ref="A136:B136"/>
    <mergeCell ref="A134:A135"/>
    <mergeCell ref="A137:B137"/>
    <mergeCell ref="A138:H138"/>
    <mergeCell ref="A139:A142"/>
    <mergeCell ref="A192:B192"/>
    <mergeCell ref="A186:B186"/>
    <mergeCell ref="A187:A188"/>
    <mergeCell ref="A189:B189"/>
    <mergeCell ref="A179:A185"/>
    <mergeCell ref="A150:B150"/>
    <mergeCell ref="A153:B153"/>
    <mergeCell ref="A151:A152"/>
    <mergeCell ref="A154:B154"/>
    <mergeCell ref="A155:H155"/>
    <mergeCell ref="A172:B172"/>
    <mergeCell ref="A173:H173"/>
    <mergeCell ref="A178:B178"/>
    <mergeCell ref="A156:A158"/>
    <mergeCell ref="A159:B159"/>
    <mergeCell ref="A168:B168"/>
    <mergeCell ref="A171:B171"/>
    <mergeCell ref="A169:A170"/>
    <mergeCell ref="A174:A177"/>
    <mergeCell ref="A160:A167"/>
  </mergeCells>
  <pageMargins left="0.31496062992125984" right="0.31496062992125984" top="0.35433070866141736" bottom="0.35433070866141736" header="0.31496062992125984" footer="0.31496062992125984"/>
  <pageSetup paperSize="9" scale="6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1"/>
  <sheetViews>
    <sheetView workbookViewId="0">
      <selection activeCell="B2" sqref="B2:B3"/>
    </sheetView>
  </sheetViews>
  <sheetFormatPr defaultRowHeight="12.75"/>
  <cols>
    <col min="1" max="1" width="15.7109375" style="9" customWidth="1"/>
    <col min="2" max="2" width="60.28515625" style="36" customWidth="1"/>
    <col min="3" max="3" width="12.5703125" style="10" customWidth="1"/>
    <col min="4" max="4" width="11.85546875" style="11" customWidth="1"/>
    <col min="5" max="5" width="12.85546875" style="11" customWidth="1"/>
    <col min="6" max="6" width="11.28515625" style="11" customWidth="1"/>
    <col min="7" max="7" width="17" style="10" customWidth="1"/>
    <col min="8" max="8" width="12" style="10" customWidth="1"/>
    <col min="9" max="9" width="7.7109375" style="7" customWidth="1"/>
    <col min="10" max="16384" width="9.140625" style="7"/>
  </cols>
  <sheetData>
    <row r="1" spans="1:8" ht="15" customHeight="1">
      <c r="B1" s="85" t="s">
        <v>192</v>
      </c>
      <c r="G1" s="161" t="s">
        <v>100</v>
      </c>
      <c r="H1" s="161"/>
    </row>
    <row r="2" spans="1:8">
      <c r="B2" s="81"/>
      <c r="E2" s="129" t="s">
        <v>195</v>
      </c>
      <c r="F2" s="129"/>
      <c r="G2" s="129"/>
      <c r="H2" s="129"/>
    </row>
    <row r="3" spans="1:8" ht="15" customHeight="1">
      <c r="B3" s="82"/>
      <c r="E3" s="130" t="s">
        <v>196</v>
      </c>
      <c r="F3" s="130"/>
      <c r="G3" s="130"/>
      <c r="H3" s="130"/>
    </row>
    <row r="4" spans="1:8" ht="15" customHeight="1">
      <c r="B4" s="83" t="s">
        <v>193</v>
      </c>
      <c r="E4" s="131" t="s">
        <v>193</v>
      </c>
      <c r="F4" s="131"/>
      <c r="G4" s="131"/>
      <c r="H4" s="131"/>
    </row>
    <row r="5" spans="1:8" ht="15" customHeight="1">
      <c r="B5" s="84" t="s">
        <v>194</v>
      </c>
      <c r="E5" s="132" t="s">
        <v>194</v>
      </c>
      <c r="F5" s="132"/>
      <c r="G5" s="132"/>
      <c r="H5" s="132"/>
    </row>
    <row r="6" spans="1:8" ht="15" customHeight="1">
      <c r="B6" s="77"/>
      <c r="H6" s="15"/>
    </row>
    <row r="7" spans="1:8" ht="15" customHeight="1"/>
    <row r="8" spans="1:8" s="16" customFormat="1" ht="15" customHeight="1">
      <c r="A8" s="105" t="s">
        <v>197</v>
      </c>
      <c r="B8" s="105"/>
      <c r="C8" s="105"/>
      <c r="D8" s="105"/>
      <c r="E8" s="105"/>
      <c r="F8" s="105"/>
      <c r="G8" s="105"/>
      <c r="H8" s="105"/>
    </row>
    <row r="9" spans="1:8" s="16" customFormat="1" ht="15" customHeight="1">
      <c r="A9" s="17"/>
      <c r="C9" s="76"/>
      <c r="D9" s="18"/>
      <c r="E9" s="18"/>
      <c r="F9" s="18"/>
      <c r="G9" s="19"/>
      <c r="H9" s="19"/>
    </row>
    <row r="10" spans="1:8" s="16" customFormat="1" ht="27.75" customHeight="1">
      <c r="A10" s="17" t="s">
        <v>4</v>
      </c>
      <c r="B10" s="16" t="s">
        <v>105</v>
      </c>
      <c r="C10" s="76"/>
      <c r="D10" s="18"/>
      <c r="E10" s="18"/>
      <c r="F10" s="18"/>
      <c r="G10" s="19"/>
      <c r="H10" s="19"/>
    </row>
    <row r="11" spans="1:8" s="16" customFormat="1" ht="13.5" thickBot="1">
      <c r="A11" s="20"/>
      <c r="C11" s="76"/>
      <c r="D11" s="18"/>
      <c r="E11" s="18"/>
      <c r="F11" s="18"/>
      <c r="G11" s="19"/>
      <c r="H11" s="19"/>
    </row>
    <row r="12" spans="1:8" s="21" customFormat="1" ht="33" customHeight="1">
      <c r="A12" s="109" t="s">
        <v>0</v>
      </c>
      <c r="B12" s="111" t="s">
        <v>1</v>
      </c>
      <c r="C12" s="113" t="s">
        <v>3</v>
      </c>
      <c r="D12" s="115" t="s">
        <v>5</v>
      </c>
      <c r="E12" s="115"/>
      <c r="F12" s="115"/>
      <c r="G12" s="116" t="s">
        <v>6</v>
      </c>
      <c r="H12" s="103" t="s">
        <v>2</v>
      </c>
    </row>
    <row r="13" spans="1:8" s="23" customFormat="1" ht="22.5" customHeight="1" thickBot="1">
      <c r="A13" s="110"/>
      <c r="B13" s="112"/>
      <c r="C13" s="114"/>
      <c r="D13" s="22" t="s">
        <v>7</v>
      </c>
      <c r="E13" s="22" t="s">
        <v>8</v>
      </c>
      <c r="F13" s="22" t="s">
        <v>9</v>
      </c>
      <c r="G13" s="117"/>
      <c r="H13" s="104"/>
    </row>
    <row r="14" spans="1:8" s="8" customFormat="1" ht="15" customHeight="1">
      <c r="A14" s="106" t="s">
        <v>10</v>
      </c>
      <c r="B14" s="107"/>
      <c r="C14" s="107"/>
      <c r="D14" s="107"/>
      <c r="E14" s="107"/>
      <c r="F14" s="107"/>
      <c r="G14" s="107"/>
      <c r="H14" s="108"/>
    </row>
    <row r="15" spans="1:8" ht="15" customHeight="1">
      <c r="A15" s="91" t="s">
        <v>11</v>
      </c>
      <c r="B15" s="6" t="s">
        <v>12</v>
      </c>
      <c r="C15" s="4">
        <v>250</v>
      </c>
      <c r="D15" s="3">
        <v>11.58</v>
      </c>
      <c r="E15" s="3">
        <v>6.1</v>
      </c>
      <c r="F15" s="3">
        <v>26.7</v>
      </c>
      <c r="G15" s="4">
        <v>231.63</v>
      </c>
      <c r="H15" s="1">
        <v>260</v>
      </c>
    </row>
    <row r="16" spans="1:8" ht="15" customHeight="1">
      <c r="A16" s="91"/>
      <c r="B16" s="6" t="s">
        <v>15</v>
      </c>
      <c r="C16" s="2">
        <v>40</v>
      </c>
      <c r="D16" s="3">
        <v>3</v>
      </c>
      <c r="E16" s="3">
        <v>1</v>
      </c>
      <c r="F16" s="3">
        <v>20.8</v>
      </c>
      <c r="G16" s="4">
        <v>108</v>
      </c>
      <c r="H16" s="5"/>
    </row>
    <row r="17" spans="1:8" ht="15" customHeight="1">
      <c r="A17" s="91"/>
      <c r="B17" s="6" t="s">
        <v>112</v>
      </c>
      <c r="C17" s="2">
        <v>10</v>
      </c>
      <c r="D17" s="3">
        <v>0.13</v>
      </c>
      <c r="E17" s="3">
        <v>6.15</v>
      </c>
      <c r="F17" s="3">
        <v>0.17</v>
      </c>
      <c r="G17" s="4">
        <v>56.6</v>
      </c>
      <c r="H17" s="1">
        <v>105</v>
      </c>
    </row>
    <row r="18" spans="1:8" ht="15" customHeight="1">
      <c r="A18" s="91"/>
      <c r="B18" s="6" t="s">
        <v>191</v>
      </c>
      <c r="C18" s="2">
        <v>10</v>
      </c>
      <c r="D18" s="3">
        <v>2.6</v>
      </c>
      <c r="E18" s="3">
        <v>2.65</v>
      </c>
      <c r="F18" s="3">
        <v>0.35</v>
      </c>
      <c r="G18" s="4">
        <v>35.56</v>
      </c>
      <c r="H18" s="5">
        <v>100</v>
      </c>
    </row>
    <row r="19" spans="1:8" ht="15" customHeight="1">
      <c r="A19" s="91"/>
      <c r="B19" s="6" t="s">
        <v>113</v>
      </c>
      <c r="C19" s="2">
        <v>40</v>
      </c>
      <c r="D19" s="3">
        <v>3</v>
      </c>
      <c r="E19" s="3">
        <v>4.72</v>
      </c>
      <c r="F19" s="3">
        <v>29.96</v>
      </c>
      <c r="G19" s="4">
        <v>166.84</v>
      </c>
      <c r="H19" s="1"/>
    </row>
    <row r="20" spans="1:8" ht="15" customHeight="1">
      <c r="A20" s="91"/>
      <c r="B20" s="6" t="s">
        <v>17</v>
      </c>
      <c r="C20" s="4">
        <v>200</v>
      </c>
      <c r="D20" s="3">
        <v>0.2</v>
      </c>
      <c r="E20" s="3">
        <v>0.06</v>
      </c>
      <c r="F20" s="3">
        <v>7.06</v>
      </c>
      <c r="G20" s="4">
        <v>28.04</v>
      </c>
      <c r="H20" s="1">
        <v>143</v>
      </c>
    </row>
    <row r="21" spans="1:8" s="8" customFormat="1" ht="15" customHeight="1">
      <c r="A21" s="91" t="s">
        <v>18</v>
      </c>
      <c r="B21" s="92"/>
      <c r="C21" s="24">
        <f>SUM(C15:C20)</f>
        <v>550</v>
      </c>
      <c r="D21" s="24">
        <f t="shared" ref="D21:G21" si="0">SUM(D15:D20)</f>
        <v>20.51</v>
      </c>
      <c r="E21" s="24">
        <f t="shared" si="0"/>
        <v>20.68</v>
      </c>
      <c r="F21" s="24">
        <f t="shared" si="0"/>
        <v>85.04</v>
      </c>
      <c r="G21" s="24">
        <f t="shared" si="0"/>
        <v>626.66999999999996</v>
      </c>
      <c r="H21" s="25"/>
    </row>
    <row r="22" spans="1:8" ht="15" customHeight="1">
      <c r="A22" s="91" t="s">
        <v>19</v>
      </c>
      <c r="B22" s="6" t="s">
        <v>51</v>
      </c>
      <c r="C22" s="2">
        <v>100</v>
      </c>
      <c r="D22" s="3">
        <v>0.8</v>
      </c>
      <c r="E22" s="3">
        <v>0.1</v>
      </c>
      <c r="F22" s="3">
        <v>1.7</v>
      </c>
      <c r="G22" s="4">
        <v>13</v>
      </c>
      <c r="H22" s="1" t="s">
        <v>13</v>
      </c>
    </row>
    <row r="23" spans="1:8" ht="15" customHeight="1">
      <c r="A23" s="91"/>
      <c r="B23" s="6" t="s">
        <v>21</v>
      </c>
      <c r="C23" s="4">
        <v>250</v>
      </c>
      <c r="D23" s="3">
        <v>2.75</v>
      </c>
      <c r="E23" s="3">
        <v>5.75</v>
      </c>
      <c r="F23" s="3">
        <v>19.100000000000001</v>
      </c>
      <c r="G23" s="4">
        <v>154.65</v>
      </c>
      <c r="H23" s="5">
        <v>144</v>
      </c>
    </row>
    <row r="24" spans="1:8" ht="15" customHeight="1">
      <c r="A24" s="91"/>
      <c r="B24" s="6" t="s">
        <v>22</v>
      </c>
      <c r="C24" s="4">
        <v>100</v>
      </c>
      <c r="D24" s="3">
        <v>13.03</v>
      </c>
      <c r="E24" s="3">
        <v>18.239999999999998</v>
      </c>
      <c r="F24" s="3">
        <v>19.29</v>
      </c>
      <c r="G24" s="4">
        <v>256.62</v>
      </c>
      <c r="H24" s="5">
        <v>390</v>
      </c>
    </row>
    <row r="25" spans="1:8" ht="15" customHeight="1">
      <c r="A25" s="91"/>
      <c r="B25" s="6" t="s">
        <v>23</v>
      </c>
      <c r="C25" s="4">
        <v>20</v>
      </c>
      <c r="D25" s="3">
        <v>0.12</v>
      </c>
      <c r="E25" s="3">
        <v>0.75</v>
      </c>
      <c r="F25" s="3">
        <v>1.07</v>
      </c>
      <c r="G25" s="4">
        <v>11.5</v>
      </c>
      <c r="H25" s="1">
        <v>453</v>
      </c>
    </row>
    <row r="26" spans="1:8" ht="15" customHeight="1">
      <c r="A26" s="91"/>
      <c r="B26" s="6" t="s">
        <v>25</v>
      </c>
      <c r="C26" s="4">
        <v>180</v>
      </c>
      <c r="D26" s="3">
        <v>6.97</v>
      </c>
      <c r="E26" s="3">
        <v>4.9800000000000004</v>
      </c>
      <c r="F26" s="3">
        <v>42.66</v>
      </c>
      <c r="G26" s="4">
        <v>229.68</v>
      </c>
      <c r="H26" s="1">
        <v>291</v>
      </c>
    </row>
    <row r="27" spans="1:8" ht="15" customHeight="1">
      <c r="A27" s="91"/>
      <c r="B27" s="6" t="s">
        <v>26</v>
      </c>
      <c r="C27" s="4">
        <v>200</v>
      </c>
      <c r="D27" s="3">
        <v>0.08</v>
      </c>
      <c r="E27" s="3">
        <v>0</v>
      </c>
      <c r="F27" s="3">
        <v>10.62</v>
      </c>
      <c r="G27" s="4">
        <v>40.44</v>
      </c>
      <c r="H27" s="1">
        <v>508</v>
      </c>
    </row>
    <row r="28" spans="1:8" ht="15" customHeight="1">
      <c r="A28" s="91"/>
      <c r="B28" s="6" t="s">
        <v>27</v>
      </c>
      <c r="C28" s="4">
        <v>30</v>
      </c>
      <c r="D28" s="3">
        <v>1.98</v>
      </c>
      <c r="E28" s="3">
        <v>0.27</v>
      </c>
      <c r="F28" s="3">
        <v>11.4</v>
      </c>
      <c r="G28" s="4">
        <v>59.7</v>
      </c>
      <c r="H28" s="5"/>
    </row>
    <row r="29" spans="1:8" ht="15" customHeight="1">
      <c r="A29" s="91"/>
      <c r="B29" s="6" t="s">
        <v>28</v>
      </c>
      <c r="C29" s="4">
        <v>30</v>
      </c>
      <c r="D29" s="3">
        <v>1.98</v>
      </c>
      <c r="E29" s="3">
        <v>0.36</v>
      </c>
      <c r="F29" s="3">
        <v>10.02</v>
      </c>
      <c r="G29" s="4">
        <v>52.2</v>
      </c>
      <c r="H29" s="5"/>
    </row>
    <row r="30" spans="1:8" s="8" customFormat="1" ht="15" customHeight="1">
      <c r="A30" s="91" t="s">
        <v>29</v>
      </c>
      <c r="B30" s="92"/>
      <c r="C30" s="24">
        <f>SUM(C22:C29)</f>
        <v>910</v>
      </c>
      <c r="D30" s="24">
        <f t="shared" ref="D30:G30" si="1">SUM(D22:D29)</f>
        <v>27.709999999999997</v>
      </c>
      <c r="E30" s="24">
        <f t="shared" si="1"/>
        <v>30.449999999999996</v>
      </c>
      <c r="F30" s="24">
        <f t="shared" si="1"/>
        <v>115.86</v>
      </c>
      <c r="G30" s="24">
        <f t="shared" si="1"/>
        <v>817.79000000000019</v>
      </c>
      <c r="H30" s="25"/>
    </row>
    <row r="31" spans="1:8" ht="15" customHeight="1">
      <c r="A31" s="91" t="s">
        <v>30</v>
      </c>
      <c r="B31" s="6" t="s">
        <v>31</v>
      </c>
      <c r="C31" s="4">
        <v>200</v>
      </c>
      <c r="D31" s="3">
        <v>0.12</v>
      </c>
      <c r="E31" s="3">
        <v>0.02</v>
      </c>
      <c r="F31" s="3">
        <v>8.58</v>
      </c>
      <c r="G31" s="4">
        <v>34.340000000000003</v>
      </c>
      <c r="H31" s="5">
        <v>511</v>
      </c>
    </row>
    <row r="32" spans="1:8" ht="15" customHeight="1">
      <c r="A32" s="91"/>
      <c r="B32" s="6" t="s">
        <v>32</v>
      </c>
      <c r="C32" s="4">
        <v>100</v>
      </c>
      <c r="D32" s="3">
        <v>10.5</v>
      </c>
      <c r="E32" s="3">
        <v>11.35</v>
      </c>
      <c r="F32" s="3">
        <v>40.44</v>
      </c>
      <c r="G32" s="4">
        <v>244.2</v>
      </c>
      <c r="H32" s="5">
        <v>543</v>
      </c>
    </row>
    <row r="33" spans="1:8" s="8" customFormat="1" ht="15" customHeight="1">
      <c r="A33" s="91" t="s">
        <v>33</v>
      </c>
      <c r="B33" s="92"/>
      <c r="C33" s="24">
        <f>SUM(C31:C32)</f>
        <v>300</v>
      </c>
      <c r="D33" s="24">
        <f t="shared" ref="D33:G33" si="2">SUM(D31:D32)</f>
        <v>10.62</v>
      </c>
      <c r="E33" s="24">
        <f t="shared" si="2"/>
        <v>11.37</v>
      </c>
      <c r="F33" s="24">
        <f t="shared" si="2"/>
        <v>49.019999999999996</v>
      </c>
      <c r="G33" s="24">
        <f t="shared" si="2"/>
        <v>278.53999999999996</v>
      </c>
      <c r="H33" s="25"/>
    </row>
    <row r="34" spans="1:8" s="8" customFormat="1" ht="15" customHeight="1" thickBot="1">
      <c r="A34" s="96" t="s">
        <v>34</v>
      </c>
      <c r="B34" s="97"/>
      <c r="C34" s="27">
        <f>C33+C30+C21</f>
        <v>1760</v>
      </c>
      <c r="D34" s="27">
        <f t="shared" ref="D34:G34" si="3">D33+D30+D21</f>
        <v>58.84</v>
      </c>
      <c r="E34" s="27">
        <f t="shared" si="3"/>
        <v>62.499999999999993</v>
      </c>
      <c r="F34" s="27">
        <f t="shared" si="3"/>
        <v>249.92000000000002</v>
      </c>
      <c r="G34" s="27">
        <f t="shared" si="3"/>
        <v>1723</v>
      </c>
      <c r="H34" s="28"/>
    </row>
    <row r="35" spans="1:8" s="8" customFormat="1" ht="15" customHeight="1">
      <c r="A35" s="98" t="s">
        <v>35</v>
      </c>
      <c r="B35" s="99"/>
      <c r="C35" s="99"/>
      <c r="D35" s="99"/>
      <c r="E35" s="99"/>
      <c r="F35" s="99"/>
      <c r="G35" s="99"/>
      <c r="H35" s="100"/>
    </row>
    <row r="36" spans="1:8" ht="15" customHeight="1">
      <c r="A36" s="91" t="s">
        <v>11</v>
      </c>
      <c r="B36" s="6" t="s">
        <v>37</v>
      </c>
      <c r="C36" s="2">
        <v>250</v>
      </c>
      <c r="D36" s="3">
        <v>14.15</v>
      </c>
      <c r="E36" s="3">
        <v>16.18</v>
      </c>
      <c r="F36" s="3">
        <v>30.13</v>
      </c>
      <c r="G36" s="4">
        <v>314.14999999999998</v>
      </c>
      <c r="H36" s="1">
        <v>250</v>
      </c>
    </row>
    <row r="37" spans="1:8" ht="15" customHeight="1">
      <c r="A37" s="91"/>
      <c r="B37" s="6" t="s">
        <v>38</v>
      </c>
      <c r="C37" s="2">
        <v>100</v>
      </c>
      <c r="D37" s="3">
        <v>7.62</v>
      </c>
      <c r="E37" s="3">
        <v>5.17</v>
      </c>
      <c r="F37" s="3">
        <v>50.26</v>
      </c>
      <c r="G37" s="4">
        <v>296.07</v>
      </c>
      <c r="H37" s="1">
        <v>438</v>
      </c>
    </row>
    <row r="38" spans="1:8" ht="15" customHeight="1">
      <c r="A38" s="91"/>
      <c r="B38" s="6" t="s">
        <v>40</v>
      </c>
      <c r="C38" s="2">
        <v>200</v>
      </c>
      <c r="D38" s="3">
        <v>0.24</v>
      </c>
      <c r="E38" s="3">
        <v>0</v>
      </c>
      <c r="F38" s="3">
        <v>7.14</v>
      </c>
      <c r="G38" s="4">
        <v>29.8</v>
      </c>
      <c r="H38" s="1">
        <v>144</v>
      </c>
    </row>
    <row r="39" spans="1:8" s="8" customFormat="1" ht="15" customHeight="1">
      <c r="A39" s="91" t="s">
        <v>18</v>
      </c>
      <c r="B39" s="92"/>
      <c r="C39" s="24">
        <f>SUM(C36:C38)</f>
        <v>550</v>
      </c>
      <c r="D39" s="24">
        <f t="shared" ref="D39:G39" si="4">SUM(D36:D38)</f>
        <v>22.009999999999998</v>
      </c>
      <c r="E39" s="24">
        <f t="shared" si="4"/>
        <v>21.35</v>
      </c>
      <c r="F39" s="24">
        <f t="shared" si="4"/>
        <v>87.53</v>
      </c>
      <c r="G39" s="24">
        <f t="shared" si="4"/>
        <v>640.02</v>
      </c>
      <c r="H39" s="25"/>
    </row>
    <row r="40" spans="1:8" ht="15" customHeight="1">
      <c r="A40" s="91" t="s">
        <v>19</v>
      </c>
      <c r="B40" s="6" t="s">
        <v>20</v>
      </c>
      <c r="C40" s="4">
        <v>100</v>
      </c>
      <c r="D40" s="3">
        <v>1.2</v>
      </c>
      <c r="E40" s="3">
        <v>5</v>
      </c>
      <c r="F40" s="3">
        <v>7.4</v>
      </c>
      <c r="G40" s="4">
        <v>97</v>
      </c>
      <c r="H40" s="1"/>
    </row>
    <row r="41" spans="1:8" ht="15" customHeight="1">
      <c r="A41" s="91"/>
      <c r="B41" s="6" t="s">
        <v>42</v>
      </c>
      <c r="C41" s="2">
        <v>250</v>
      </c>
      <c r="D41" s="3">
        <v>2.25</v>
      </c>
      <c r="E41" s="3">
        <v>3.6</v>
      </c>
      <c r="F41" s="3">
        <v>16.920000000000002</v>
      </c>
      <c r="G41" s="4">
        <v>115.38</v>
      </c>
      <c r="H41" s="1">
        <v>131</v>
      </c>
    </row>
    <row r="42" spans="1:8" ht="15" customHeight="1">
      <c r="A42" s="91"/>
      <c r="B42" s="6" t="s">
        <v>43</v>
      </c>
      <c r="C42" s="2">
        <v>100</v>
      </c>
      <c r="D42" s="3">
        <v>15.01</v>
      </c>
      <c r="E42" s="3">
        <v>17.309999999999999</v>
      </c>
      <c r="F42" s="3">
        <v>36.22</v>
      </c>
      <c r="G42" s="4">
        <v>254.11</v>
      </c>
      <c r="H42" s="1">
        <v>343</v>
      </c>
    </row>
    <row r="43" spans="1:8" ht="15" customHeight="1">
      <c r="A43" s="91"/>
      <c r="B43" s="6" t="s">
        <v>44</v>
      </c>
      <c r="C43" s="2">
        <v>180</v>
      </c>
      <c r="D43" s="3">
        <v>7.55</v>
      </c>
      <c r="E43" s="3">
        <v>5.35</v>
      </c>
      <c r="F43" s="3">
        <v>43.26</v>
      </c>
      <c r="G43" s="4">
        <v>219.19</v>
      </c>
      <c r="H43" s="1">
        <v>312</v>
      </c>
    </row>
    <row r="44" spans="1:8" ht="15" customHeight="1">
      <c r="A44" s="91"/>
      <c r="B44" s="6" t="s">
        <v>45</v>
      </c>
      <c r="C44" s="2">
        <v>200</v>
      </c>
      <c r="D44" s="3">
        <v>0.14000000000000001</v>
      </c>
      <c r="E44" s="3">
        <v>0.06</v>
      </c>
      <c r="F44" s="3">
        <v>8</v>
      </c>
      <c r="G44" s="4">
        <v>32.700000000000003</v>
      </c>
      <c r="H44" s="5">
        <v>511</v>
      </c>
    </row>
    <row r="45" spans="1:8" ht="15" customHeight="1">
      <c r="A45" s="91"/>
      <c r="B45" s="6" t="s">
        <v>27</v>
      </c>
      <c r="C45" s="2">
        <v>30</v>
      </c>
      <c r="D45" s="3">
        <v>1.98</v>
      </c>
      <c r="E45" s="3">
        <v>0.27</v>
      </c>
      <c r="F45" s="3">
        <v>11.4</v>
      </c>
      <c r="G45" s="4">
        <v>59.7</v>
      </c>
      <c r="H45" s="5"/>
    </row>
    <row r="46" spans="1:8" ht="15" customHeight="1">
      <c r="A46" s="91"/>
      <c r="B46" s="6" t="s">
        <v>28</v>
      </c>
      <c r="C46" s="2">
        <v>30</v>
      </c>
      <c r="D46" s="3">
        <v>1.98</v>
      </c>
      <c r="E46" s="3">
        <v>0.36</v>
      </c>
      <c r="F46" s="3">
        <v>10.02</v>
      </c>
      <c r="G46" s="4">
        <v>52.2</v>
      </c>
      <c r="H46" s="5"/>
    </row>
    <row r="47" spans="1:8" s="8" customFormat="1" ht="15" customHeight="1">
      <c r="A47" s="91" t="s">
        <v>29</v>
      </c>
      <c r="B47" s="92"/>
      <c r="C47" s="24">
        <f>SUM(C40:C46)</f>
        <v>890</v>
      </c>
      <c r="D47" s="24">
        <f t="shared" ref="D47:G47" si="5">SUM(D40:D46)</f>
        <v>30.110000000000003</v>
      </c>
      <c r="E47" s="24">
        <f t="shared" si="5"/>
        <v>31.949999999999996</v>
      </c>
      <c r="F47" s="24">
        <f t="shared" si="5"/>
        <v>133.22</v>
      </c>
      <c r="G47" s="24">
        <f t="shared" si="5"/>
        <v>830.2800000000002</v>
      </c>
      <c r="H47" s="25"/>
    </row>
    <row r="48" spans="1:8" ht="15" customHeight="1">
      <c r="A48" s="91" t="s">
        <v>30</v>
      </c>
      <c r="B48" s="6" t="s">
        <v>46</v>
      </c>
      <c r="C48" s="2">
        <v>200</v>
      </c>
      <c r="D48" s="3">
        <v>0</v>
      </c>
      <c r="E48" s="3">
        <v>0</v>
      </c>
      <c r="F48" s="3">
        <v>15</v>
      </c>
      <c r="G48" s="4">
        <v>95</v>
      </c>
      <c r="H48" s="1">
        <v>614</v>
      </c>
    </row>
    <row r="49" spans="1:8" ht="15" customHeight="1">
      <c r="A49" s="91"/>
      <c r="B49" s="6" t="s">
        <v>47</v>
      </c>
      <c r="C49" s="2">
        <v>100</v>
      </c>
      <c r="D49" s="3">
        <v>9.6</v>
      </c>
      <c r="E49" s="3">
        <v>9.6999999999999993</v>
      </c>
      <c r="F49" s="3">
        <v>29.65</v>
      </c>
      <c r="G49" s="4">
        <v>192.26</v>
      </c>
      <c r="H49" s="5">
        <v>543</v>
      </c>
    </row>
    <row r="50" spans="1:8" s="8" customFormat="1" ht="15" customHeight="1">
      <c r="A50" s="91" t="s">
        <v>33</v>
      </c>
      <c r="B50" s="92"/>
      <c r="C50" s="24">
        <f>SUM(C48:C49)</f>
        <v>300</v>
      </c>
      <c r="D50" s="24">
        <f t="shared" ref="D50:G50" si="6">SUM(D48:D49)</f>
        <v>9.6</v>
      </c>
      <c r="E50" s="24">
        <f t="shared" si="6"/>
        <v>9.6999999999999993</v>
      </c>
      <c r="F50" s="24">
        <f t="shared" si="6"/>
        <v>44.65</v>
      </c>
      <c r="G50" s="24">
        <f t="shared" si="6"/>
        <v>287.26</v>
      </c>
      <c r="H50" s="25"/>
    </row>
    <row r="51" spans="1:8" s="8" customFormat="1" ht="15" customHeight="1" thickBot="1">
      <c r="A51" s="96" t="s">
        <v>34</v>
      </c>
      <c r="B51" s="97"/>
      <c r="C51" s="27">
        <f>C50+C47+C39</f>
        <v>1740</v>
      </c>
      <c r="D51" s="27">
        <f t="shared" ref="D51:G51" si="7">D50+D47+D39</f>
        <v>61.72</v>
      </c>
      <c r="E51" s="27">
        <f t="shared" si="7"/>
        <v>62.999999999999993</v>
      </c>
      <c r="F51" s="27">
        <f t="shared" si="7"/>
        <v>265.39999999999998</v>
      </c>
      <c r="G51" s="27">
        <f t="shared" si="7"/>
        <v>1757.5600000000002</v>
      </c>
      <c r="H51" s="28"/>
    </row>
    <row r="52" spans="1:8" s="8" customFormat="1" ht="15" customHeight="1">
      <c r="A52" s="98" t="s">
        <v>48</v>
      </c>
      <c r="B52" s="99"/>
      <c r="C52" s="99"/>
      <c r="D52" s="99"/>
      <c r="E52" s="99"/>
      <c r="F52" s="99"/>
      <c r="G52" s="99"/>
      <c r="H52" s="100"/>
    </row>
    <row r="53" spans="1:8" ht="15" customHeight="1">
      <c r="A53" s="91" t="s">
        <v>11</v>
      </c>
      <c r="B53" s="6" t="s">
        <v>49</v>
      </c>
      <c r="C53" s="2">
        <v>250</v>
      </c>
      <c r="D53" s="3">
        <v>21.2</v>
      </c>
      <c r="E53" s="3">
        <v>20.7</v>
      </c>
      <c r="F53" s="3">
        <v>65.2</v>
      </c>
      <c r="G53" s="4">
        <v>489.4</v>
      </c>
      <c r="H53" s="5">
        <v>117</v>
      </c>
    </row>
    <row r="54" spans="1:8" ht="15" customHeight="1">
      <c r="A54" s="91"/>
      <c r="B54" s="6" t="s">
        <v>50</v>
      </c>
      <c r="C54" s="2">
        <v>100</v>
      </c>
      <c r="D54" s="3">
        <v>0.4</v>
      </c>
      <c r="E54" s="3">
        <v>0.4</v>
      </c>
      <c r="F54" s="37">
        <v>10.8</v>
      </c>
      <c r="G54" s="4">
        <v>47</v>
      </c>
      <c r="H54" s="38"/>
    </row>
    <row r="55" spans="1:8" ht="15" customHeight="1">
      <c r="A55" s="91"/>
      <c r="B55" s="6" t="s">
        <v>63</v>
      </c>
      <c r="C55" s="2">
        <v>200</v>
      </c>
      <c r="D55" s="3">
        <v>0.26</v>
      </c>
      <c r="E55" s="3">
        <v>0.02</v>
      </c>
      <c r="F55" s="3">
        <v>8.06</v>
      </c>
      <c r="G55" s="4">
        <v>33.22</v>
      </c>
      <c r="H55" s="5" t="s">
        <v>62</v>
      </c>
    </row>
    <row r="56" spans="1:8" s="8" customFormat="1" ht="15" customHeight="1">
      <c r="A56" s="91" t="s">
        <v>18</v>
      </c>
      <c r="B56" s="92"/>
      <c r="C56" s="24">
        <f>SUM(C53:C55)</f>
        <v>550</v>
      </c>
      <c r="D56" s="24">
        <f>SUM(D53:D55)</f>
        <v>21.86</v>
      </c>
      <c r="E56" s="24">
        <f>SUM(E53:E55)</f>
        <v>21.119999999999997</v>
      </c>
      <c r="F56" s="24">
        <f>SUM(F53:F55)</f>
        <v>84.06</v>
      </c>
      <c r="G56" s="24">
        <f>SUM(G53:G55)</f>
        <v>569.62</v>
      </c>
      <c r="H56" s="41"/>
    </row>
    <row r="57" spans="1:8" ht="15" customHeight="1">
      <c r="A57" s="91" t="s">
        <v>19</v>
      </c>
      <c r="B57" s="6" t="s">
        <v>60</v>
      </c>
      <c r="C57" s="2">
        <v>100</v>
      </c>
      <c r="D57" s="3">
        <v>1.5</v>
      </c>
      <c r="E57" s="3">
        <v>0.1</v>
      </c>
      <c r="F57" s="3">
        <v>8.8000000000000007</v>
      </c>
      <c r="G57" s="4">
        <v>42</v>
      </c>
      <c r="H57" s="1">
        <v>17</v>
      </c>
    </row>
    <row r="58" spans="1:8" ht="15" customHeight="1">
      <c r="A58" s="91"/>
      <c r="B58" s="6" t="s">
        <v>103</v>
      </c>
      <c r="C58" s="2">
        <v>250</v>
      </c>
      <c r="D58" s="3">
        <v>3.22</v>
      </c>
      <c r="E58" s="3">
        <v>5.8</v>
      </c>
      <c r="F58" s="3">
        <v>19</v>
      </c>
      <c r="G58" s="4">
        <v>141.6</v>
      </c>
      <c r="H58" s="5" t="s">
        <v>52</v>
      </c>
    </row>
    <row r="59" spans="1:8" ht="15" customHeight="1">
      <c r="A59" s="91"/>
      <c r="B59" s="6" t="s">
        <v>114</v>
      </c>
      <c r="C59" s="2">
        <v>100</v>
      </c>
      <c r="D59" s="3">
        <v>15.07</v>
      </c>
      <c r="E59" s="3">
        <v>16.350000000000001</v>
      </c>
      <c r="F59" s="3">
        <v>32.1</v>
      </c>
      <c r="G59" s="4">
        <v>201.44</v>
      </c>
      <c r="H59" s="5">
        <v>99</v>
      </c>
    </row>
    <row r="60" spans="1:8" ht="15" customHeight="1">
      <c r="A60" s="91"/>
      <c r="B60" s="6" t="s">
        <v>53</v>
      </c>
      <c r="C60" s="2">
        <v>180</v>
      </c>
      <c r="D60" s="3">
        <v>7.44</v>
      </c>
      <c r="E60" s="3">
        <v>6.85</v>
      </c>
      <c r="F60" s="3">
        <v>31.1</v>
      </c>
      <c r="G60" s="4">
        <v>283.79000000000002</v>
      </c>
      <c r="H60" s="5">
        <v>418</v>
      </c>
    </row>
    <row r="61" spans="1:8" ht="15" customHeight="1">
      <c r="A61" s="91"/>
      <c r="B61" s="6" t="s">
        <v>55</v>
      </c>
      <c r="C61" s="2">
        <v>200</v>
      </c>
      <c r="D61" s="3">
        <v>0</v>
      </c>
      <c r="E61" s="3">
        <v>0</v>
      </c>
      <c r="F61" s="3">
        <v>19</v>
      </c>
      <c r="G61" s="4">
        <v>75</v>
      </c>
      <c r="H61" s="5" t="s">
        <v>54</v>
      </c>
    </row>
    <row r="62" spans="1:8" ht="15" customHeight="1">
      <c r="A62" s="91"/>
      <c r="B62" s="6" t="s">
        <v>27</v>
      </c>
      <c r="C62" s="2">
        <v>30</v>
      </c>
      <c r="D62" s="3">
        <v>1.98</v>
      </c>
      <c r="E62" s="3">
        <v>0.27</v>
      </c>
      <c r="F62" s="3">
        <v>11.4</v>
      </c>
      <c r="G62" s="4">
        <v>59.7</v>
      </c>
      <c r="H62" s="5"/>
    </row>
    <row r="63" spans="1:8" ht="15" customHeight="1">
      <c r="A63" s="91"/>
      <c r="B63" s="6" t="s">
        <v>28</v>
      </c>
      <c r="C63" s="2">
        <v>30</v>
      </c>
      <c r="D63" s="3">
        <v>1.98</v>
      </c>
      <c r="E63" s="3">
        <v>0.36</v>
      </c>
      <c r="F63" s="3">
        <v>10.02</v>
      </c>
      <c r="G63" s="4">
        <v>52.2</v>
      </c>
      <c r="H63" s="5"/>
    </row>
    <row r="64" spans="1:8" s="8" customFormat="1" ht="15" customHeight="1">
      <c r="A64" s="91" t="s">
        <v>29</v>
      </c>
      <c r="B64" s="92"/>
      <c r="C64" s="24">
        <f>SUM(C57:C63)</f>
        <v>890</v>
      </c>
      <c r="D64" s="24">
        <f t="shared" ref="D64:G64" si="8">SUM(D57:D63)</f>
        <v>31.19</v>
      </c>
      <c r="E64" s="24">
        <f t="shared" si="8"/>
        <v>29.73</v>
      </c>
      <c r="F64" s="24">
        <f t="shared" si="8"/>
        <v>131.42000000000002</v>
      </c>
      <c r="G64" s="24">
        <f t="shared" si="8"/>
        <v>855.73</v>
      </c>
      <c r="H64" s="25"/>
    </row>
    <row r="65" spans="1:8" ht="15" customHeight="1">
      <c r="A65" s="91" t="s">
        <v>30</v>
      </c>
      <c r="B65" s="6" t="s">
        <v>56</v>
      </c>
      <c r="C65" s="2">
        <v>200</v>
      </c>
      <c r="D65" s="3">
        <v>4.4000000000000004</v>
      </c>
      <c r="E65" s="3">
        <v>4</v>
      </c>
      <c r="F65" s="3">
        <v>18.600000000000001</v>
      </c>
      <c r="G65" s="4">
        <v>158</v>
      </c>
      <c r="H65" s="5"/>
    </row>
    <row r="66" spans="1:8" ht="15" customHeight="1">
      <c r="A66" s="91"/>
      <c r="B66" s="6" t="s">
        <v>58</v>
      </c>
      <c r="C66" s="2">
        <v>100</v>
      </c>
      <c r="D66" s="3">
        <v>6.5</v>
      </c>
      <c r="E66" s="3">
        <v>7.4</v>
      </c>
      <c r="F66" s="3">
        <v>30.26</v>
      </c>
      <c r="G66" s="4">
        <v>191.2</v>
      </c>
      <c r="H66" s="5">
        <v>564</v>
      </c>
    </row>
    <row r="67" spans="1:8" s="8" customFormat="1" ht="15" customHeight="1">
      <c r="A67" s="91" t="s">
        <v>33</v>
      </c>
      <c r="B67" s="92"/>
      <c r="C67" s="24">
        <f>SUM(C65:C66)</f>
        <v>300</v>
      </c>
      <c r="D67" s="24">
        <f t="shared" ref="D67:G67" si="9">SUM(D65:D66)</f>
        <v>10.9</v>
      </c>
      <c r="E67" s="24">
        <f t="shared" si="9"/>
        <v>11.4</v>
      </c>
      <c r="F67" s="24">
        <f t="shared" si="9"/>
        <v>48.86</v>
      </c>
      <c r="G67" s="24">
        <f t="shared" si="9"/>
        <v>349.2</v>
      </c>
      <c r="H67" s="25"/>
    </row>
    <row r="68" spans="1:8" s="8" customFormat="1" ht="15" customHeight="1" thickBot="1">
      <c r="A68" s="96" t="s">
        <v>34</v>
      </c>
      <c r="B68" s="97"/>
      <c r="C68" s="27">
        <f>C67+C64+C56</f>
        <v>1740</v>
      </c>
      <c r="D68" s="27">
        <f t="shared" ref="D68:G68" si="10">D67+D64+D56</f>
        <v>63.95</v>
      </c>
      <c r="E68" s="27">
        <f t="shared" si="10"/>
        <v>62.25</v>
      </c>
      <c r="F68" s="27">
        <f t="shared" si="10"/>
        <v>264.34000000000003</v>
      </c>
      <c r="G68" s="27">
        <f t="shared" si="10"/>
        <v>1774.5500000000002</v>
      </c>
      <c r="H68" s="28"/>
    </row>
    <row r="69" spans="1:8" s="8" customFormat="1" ht="15" customHeight="1">
      <c r="A69" s="98" t="s">
        <v>59</v>
      </c>
      <c r="B69" s="99"/>
      <c r="C69" s="99"/>
      <c r="D69" s="99"/>
      <c r="E69" s="99"/>
      <c r="F69" s="99"/>
      <c r="G69" s="99"/>
      <c r="H69" s="100"/>
    </row>
    <row r="70" spans="1:8" ht="15" customHeight="1">
      <c r="A70" s="91" t="s">
        <v>11</v>
      </c>
      <c r="B70" s="6" t="s">
        <v>51</v>
      </c>
      <c r="C70" s="2">
        <v>100</v>
      </c>
      <c r="D70" s="3">
        <v>0.8</v>
      </c>
      <c r="E70" s="3">
        <v>0.1</v>
      </c>
      <c r="F70" s="3">
        <v>1.7</v>
      </c>
      <c r="G70" s="4">
        <v>13</v>
      </c>
      <c r="H70" s="1" t="s">
        <v>13</v>
      </c>
    </row>
    <row r="71" spans="1:8" ht="15" customHeight="1">
      <c r="A71" s="91"/>
      <c r="B71" s="6" t="s">
        <v>90</v>
      </c>
      <c r="C71" s="2">
        <v>100</v>
      </c>
      <c r="D71" s="3">
        <v>12.37</v>
      </c>
      <c r="E71" s="3">
        <v>16.600000000000001</v>
      </c>
      <c r="F71" s="3">
        <v>22.1</v>
      </c>
      <c r="G71" s="4">
        <v>291.77999999999997</v>
      </c>
      <c r="H71" s="5">
        <v>412</v>
      </c>
    </row>
    <row r="72" spans="1:8" ht="15" customHeight="1">
      <c r="A72" s="91"/>
      <c r="B72" s="6" t="s">
        <v>61</v>
      </c>
      <c r="C72" s="2">
        <v>180</v>
      </c>
      <c r="D72" s="3">
        <v>6.78</v>
      </c>
      <c r="E72" s="3">
        <v>4.7</v>
      </c>
      <c r="F72" s="3">
        <v>46.62</v>
      </c>
      <c r="G72" s="4">
        <v>270.81</v>
      </c>
      <c r="H72" s="5">
        <v>237</v>
      </c>
    </row>
    <row r="73" spans="1:8" ht="15" customHeight="1">
      <c r="A73" s="91"/>
      <c r="B73" s="39" t="s">
        <v>17</v>
      </c>
      <c r="C73" s="13">
        <v>200</v>
      </c>
      <c r="D73" s="13">
        <v>0.2</v>
      </c>
      <c r="E73" s="13">
        <v>0.06</v>
      </c>
      <c r="F73" s="13">
        <v>7.06</v>
      </c>
      <c r="G73" s="4">
        <v>28.04</v>
      </c>
      <c r="H73" s="40">
        <v>143</v>
      </c>
    </row>
    <row r="74" spans="1:8" ht="15" customHeight="1">
      <c r="A74" s="91"/>
      <c r="B74" s="6" t="s">
        <v>27</v>
      </c>
      <c r="C74" s="2">
        <v>30</v>
      </c>
      <c r="D74" s="3">
        <v>1.98</v>
      </c>
      <c r="E74" s="3">
        <v>0.27</v>
      </c>
      <c r="F74" s="3">
        <v>11.4</v>
      </c>
      <c r="G74" s="4">
        <v>59.7</v>
      </c>
      <c r="H74" s="5"/>
    </row>
    <row r="75" spans="1:8" s="8" customFormat="1" ht="15" customHeight="1">
      <c r="A75" s="91" t="s">
        <v>18</v>
      </c>
      <c r="B75" s="92"/>
      <c r="C75" s="24">
        <f>SUM(C70:C74)</f>
        <v>610</v>
      </c>
      <c r="D75" s="24">
        <f t="shared" ref="D75:G75" si="11">SUM(D70:D74)</f>
        <v>22.13</v>
      </c>
      <c r="E75" s="24">
        <f t="shared" si="11"/>
        <v>21.73</v>
      </c>
      <c r="F75" s="24">
        <f t="shared" si="11"/>
        <v>88.88000000000001</v>
      </c>
      <c r="G75" s="24">
        <f t="shared" si="11"/>
        <v>663.32999999999993</v>
      </c>
      <c r="H75" s="25"/>
    </row>
    <row r="76" spans="1:8" ht="15" customHeight="1">
      <c r="A76" s="91" t="s">
        <v>19</v>
      </c>
      <c r="B76" s="6" t="s">
        <v>41</v>
      </c>
      <c r="C76" s="2">
        <v>100</v>
      </c>
      <c r="D76" s="3">
        <v>1.31</v>
      </c>
      <c r="E76" s="3">
        <v>0.1</v>
      </c>
      <c r="F76" s="3">
        <v>6.97</v>
      </c>
      <c r="G76" s="4">
        <v>35.35</v>
      </c>
      <c r="H76" s="1">
        <v>16</v>
      </c>
    </row>
    <row r="77" spans="1:8" ht="15" customHeight="1">
      <c r="A77" s="91"/>
      <c r="B77" s="6" t="s">
        <v>65</v>
      </c>
      <c r="C77" s="2">
        <v>250</v>
      </c>
      <c r="D77" s="3">
        <v>4.28</v>
      </c>
      <c r="E77" s="3">
        <v>3.22</v>
      </c>
      <c r="F77" s="3">
        <v>25.05</v>
      </c>
      <c r="G77" s="4">
        <v>190.45</v>
      </c>
      <c r="H77" s="1">
        <v>147</v>
      </c>
    </row>
    <row r="78" spans="1:8" ht="15" customHeight="1">
      <c r="A78" s="91"/>
      <c r="B78" s="6" t="s">
        <v>66</v>
      </c>
      <c r="C78" s="2">
        <v>280</v>
      </c>
      <c r="D78" s="3">
        <v>20.49</v>
      </c>
      <c r="E78" s="3">
        <v>25.42</v>
      </c>
      <c r="F78" s="3">
        <v>66.47</v>
      </c>
      <c r="G78" s="4">
        <v>472.92</v>
      </c>
      <c r="H78" s="1">
        <v>407</v>
      </c>
    </row>
    <row r="79" spans="1:8" ht="15" customHeight="1">
      <c r="A79" s="91"/>
      <c r="B79" s="6" t="s">
        <v>26</v>
      </c>
      <c r="C79" s="2">
        <v>200</v>
      </c>
      <c r="D79" s="3">
        <v>0.08</v>
      </c>
      <c r="E79" s="3">
        <v>0</v>
      </c>
      <c r="F79" s="3">
        <v>10.62</v>
      </c>
      <c r="G79" s="4">
        <v>40.44</v>
      </c>
      <c r="H79" s="1">
        <v>508</v>
      </c>
    </row>
    <row r="80" spans="1:8" ht="15" customHeight="1">
      <c r="A80" s="91"/>
      <c r="B80" s="6" t="s">
        <v>27</v>
      </c>
      <c r="C80" s="2">
        <v>30</v>
      </c>
      <c r="D80" s="3">
        <v>1.98</v>
      </c>
      <c r="E80" s="3">
        <v>0.27</v>
      </c>
      <c r="F80" s="3">
        <v>11.4</v>
      </c>
      <c r="G80" s="4">
        <v>59.7</v>
      </c>
      <c r="H80" s="5"/>
    </row>
    <row r="81" spans="1:8" ht="15" customHeight="1">
      <c r="A81" s="91"/>
      <c r="B81" s="6" t="s">
        <v>28</v>
      </c>
      <c r="C81" s="2">
        <v>30</v>
      </c>
      <c r="D81" s="3">
        <v>1.98</v>
      </c>
      <c r="E81" s="3">
        <v>0.36</v>
      </c>
      <c r="F81" s="3">
        <v>10.02</v>
      </c>
      <c r="G81" s="4">
        <v>52.2</v>
      </c>
      <c r="H81" s="5"/>
    </row>
    <row r="82" spans="1:8" s="8" customFormat="1" ht="15" customHeight="1">
      <c r="A82" s="91" t="s">
        <v>29</v>
      </c>
      <c r="B82" s="92"/>
      <c r="C82" s="24">
        <f>SUM(C76:C81)</f>
        <v>890</v>
      </c>
      <c r="D82" s="24">
        <f t="shared" ref="D82:G82" si="12">SUM(D76:D81)</f>
        <v>30.119999999999997</v>
      </c>
      <c r="E82" s="24">
        <f t="shared" si="12"/>
        <v>29.37</v>
      </c>
      <c r="F82" s="24">
        <f t="shared" si="12"/>
        <v>130.53000000000003</v>
      </c>
      <c r="G82" s="24">
        <f t="shared" si="12"/>
        <v>851.06000000000017</v>
      </c>
      <c r="H82" s="25"/>
    </row>
    <row r="83" spans="1:8" ht="15" customHeight="1">
      <c r="A83" s="91" t="s">
        <v>30</v>
      </c>
      <c r="B83" s="6" t="s">
        <v>67</v>
      </c>
      <c r="C83" s="2">
        <v>200</v>
      </c>
      <c r="D83" s="3">
        <v>0.2</v>
      </c>
      <c r="E83" s="3">
        <v>0.2</v>
      </c>
      <c r="F83" s="3">
        <v>18.8</v>
      </c>
      <c r="G83" s="4">
        <v>100</v>
      </c>
      <c r="H83" s="5"/>
    </row>
    <row r="84" spans="1:8" ht="15" customHeight="1">
      <c r="A84" s="91"/>
      <c r="B84" s="6" t="s">
        <v>73</v>
      </c>
      <c r="C84" s="2">
        <v>100</v>
      </c>
      <c r="D84" s="3">
        <v>9.6999999999999993</v>
      </c>
      <c r="E84" s="3">
        <v>10.3</v>
      </c>
      <c r="F84" s="3">
        <v>30.5</v>
      </c>
      <c r="G84" s="4">
        <v>241.36</v>
      </c>
      <c r="H84" s="5">
        <v>543</v>
      </c>
    </row>
    <row r="85" spans="1:8" s="8" customFormat="1" ht="15" customHeight="1">
      <c r="A85" s="91" t="s">
        <v>33</v>
      </c>
      <c r="B85" s="92"/>
      <c r="C85" s="24">
        <f>SUM(C83:C84)</f>
        <v>300</v>
      </c>
      <c r="D85" s="24">
        <f t="shared" ref="D85:G85" si="13">SUM(D83:D84)</f>
        <v>9.8999999999999986</v>
      </c>
      <c r="E85" s="24">
        <f t="shared" si="13"/>
        <v>10.5</v>
      </c>
      <c r="F85" s="24">
        <f t="shared" si="13"/>
        <v>49.3</v>
      </c>
      <c r="G85" s="24">
        <f t="shared" si="13"/>
        <v>341.36</v>
      </c>
      <c r="H85" s="25"/>
    </row>
    <row r="86" spans="1:8" s="8" customFormat="1" ht="15" customHeight="1" thickBot="1">
      <c r="A86" s="96" t="s">
        <v>34</v>
      </c>
      <c r="B86" s="97"/>
      <c r="C86" s="27">
        <f>C85+C82+C75</f>
        <v>1800</v>
      </c>
      <c r="D86" s="27">
        <f t="shared" ref="D86:G86" si="14">D85+D82+D75</f>
        <v>62.149999999999991</v>
      </c>
      <c r="E86" s="27">
        <f t="shared" si="14"/>
        <v>61.600000000000009</v>
      </c>
      <c r="F86" s="27">
        <f t="shared" si="14"/>
        <v>268.71000000000004</v>
      </c>
      <c r="G86" s="27">
        <f t="shared" si="14"/>
        <v>1855.75</v>
      </c>
      <c r="H86" s="28"/>
    </row>
    <row r="87" spans="1:8" s="8" customFormat="1" ht="15" customHeight="1">
      <c r="A87" s="98" t="s">
        <v>69</v>
      </c>
      <c r="B87" s="99"/>
      <c r="C87" s="99"/>
      <c r="D87" s="99"/>
      <c r="E87" s="99"/>
      <c r="F87" s="99"/>
      <c r="G87" s="99"/>
      <c r="H87" s="100"/>
    </row>
    <row r="88" spans="1:8" ht="15" customHeight="1">
      <c r="A88" s="91" t="s">
        <v>11</v>
      </c>
      <c r="B88" s="6" t="s">
        <v>70</v>
      </c>
      <c r="C88" s="2">
        <v>250</v>
      </c>
      <c r="D88" s="3">
        <v>14.63</v>
      </c>
      <c r="E88" s="3">
        <v>18.940000000000001</v>
      </c>
      <c r="F88" s="3">
        <v>39.229999999999997</v>
      </c>
      <c r="G88" s="4">
        <v>314.2</v>
      </c>
      <c r="H88" s="1">
        <v>296</v>
      </c>
    </row>
    <row r="89" spans="1:8" ht="15" customHeight="1">
      <c r="A89" s="91"/>
      <c r="B89" s="6" t="s">
        <v>117</v>
      </c>
      <c r="C89" s="2">
        <v>100</v>
      </c>
      <c r="D89" s="3">
        <v>6.36</v>
      </c>
      <c r="E89" s="3">
        <v>2.98</v>
      </c>
      <c r="F89" s="3">
        <v>43.92</v>
      </c>
      <c r="G89" s="4">
        <v>290.82</v>
      </c>
      <c r="H89" s="5" t="s">
        <v>118</v>
      </c>
    </row>
    <row r="90" spans="1:8" ht="15" customHeight="1">
      <c r="A90" s="91"/>
      <c r="B90" s="6" t="s">
        <v>40</v>
      </c>
      <c r="C90" s="2">
        <v>200</v>
      </c>
      <c r="D90" s="3">
        <v>0.24</v>
      </c>
      <c r="E90" s="3">
        <v>0</v>
      </c>
      <c r="F90" s="3">
        <v>7.14</v>
      </c>
      <c r="G90" s="4">
        <v>29.8</v>
      </c>
      <c r="H90" s="1">
        <v>144</v>
      </c>
    </row>
    <row r="91" spans="1:8" s="8" customFormat="1" ht="15" customHeight="1">
      <c r="A91" s="91" t="s">
        <v>18</v>
      </c>
      <c r="B91" s="92"/>
      <c r="C91" s="24">
        <f>SUM(C88:C90)</f>
        <v>550</v>
      </c>
      <c r="D91" s="24">
        <f t="shared" ref="D91:G91" si="15">SUM(D88:D90)</f>
        <v>21.23</v>
      </c>
      <c r="E91" s="24">
        <f t="shared" si="15"/>
        <v>21.92</v>
      </c>
      <c r="F91" s="24">
        <f t="shared" si="15"/>
        <v>90.29</v>
      </c>
      <c r="G91" s="24">
        <f t="shared" si="15"/>
        <v>634.81999999999994</v>
      </c>
      <c r="H91" s="25"/>
    </row>
    <row r="92" spans="1:8" ht="15" customHeight="1">
      <c r="A92" s="91" t="s">
        <v>19</v>
      </c>
      <c r="B92" s="6" t="s">
        <v>64</v>
      </c>
      <c r="C92" s="2">
        <v>100</v>
      </c>
      <c r="D92" s="3">
        <v>1.48</v>
      </c>
      <c r="E92" s="3">
        <v>2.62</v>
      </c>
      <c r="F92" s="3">
        <v>9.86</v>
      </c>
      <c r="G92" s="4">
        <v>68.739999999999995</v>
      </c>
      <c r="H92" s="1">
        <v>119</v>
      </c>
    </row>
    <row r="93" spans="1:8" ht="15" customHeight="1">
      <c r="A93" s="91"/>
      <c r="B93" s="6" t="s">
        <v>71</v>
      </c>
      <c r="C93" s="2">
        <v>250</v>
      </c>
      <c r="D93" s="3">
        <v>2.62</v>
      </c>
      <c r="E93" s="3">
        <v>5.85</v>
      </c>
      <c r="F93" s="3">
        <v>9.4499999999999993</v>
      </c>
      <c r="G93" s="4">
        <v>101.82</v>
      </c>
      <c r="H93" s="5">
        <v>142</v>
      </c>
    </row>
    <row r="94" spans="1:8" ht="15" customHeight="1">
      <c r="A94" s="91"/>
      <c r="B94" s="6" t="s">
        <v>115</v>
      </c>
      <c r="C94" s="2">
        <v>280</v>
      </c>
      <c r="D94" s="3">
        <v>21.69</v>
      </c>
      <c r="E94" s="3">
        <v>22.13</v>
      </c>
      <c r="F94" s="3">
        <v>71.89</v>
      </c>
      <c r="G94" s="4">
        <v>570.77</v>
      </c>
      <c r="H94" s="1">
        <v>265</v>
      </c>
    </row>
    <row r="95" spans="1:8" ht="15" customHeight="1">
      <c r="A95" s="91"/>
      <c r="B95" s="6" t="s">
        <v>72</v>
      </c>
      <c r="C95" s="2">
        <v>200</v>
      </c>
      <c r="D95" s="3">
        <v>0.32</v>
      </c>
      <c r="E95" s="3">
        <v>0.14000000000000001</v>
      </c>
      <c r="F95" s="3">
        <v>11.46</v>
      </c>
      <c r="G95" s="4">
        <v>48.32</v>
      </c>
      <c r="H95" s="1">
        <v>519</v>
      </c>
    </row>
    <row r="96" spans="1:8" ht="15" customHeight="1">
      <c r="A96" s="91"/>
      <c r="B96" s="6" t="s">
        <v>27</v>
      </c>
      <c r="C96" s="2">
        <v>30</v>
      </c>
      <c r="D96" s="3">
        <v>1.98</v>
      </c>
      <c r="E96" s="3">
        <v>0.27</v>
      </c>
      <c r="F96" s="3">
        <v>11.4</v>
      </c>
      <c r="G96" s="4">
        <v>59.7</v>
      </c>
      <c r="H96" s="5"/>
    </row>
    <row r="97" spans="1:8" ht="15" customHeight="1">
      <c r="A97" s="91"/>
      <c r="B97" s="6" t="s">
        <v>28</v>
      </c>
      <c r="C97" s="2">
        <v>30</v>
      </c>
      <c r="D97" s="3">
        <v>1.98</v>
      </c>
      <c r="E97" s="3">
        <v>0.36</v>
      </c>
      <c r="F97" s="3">
        <v>10.02</v>
      </c>
      <c r="G97" s="4">
        <v>52.2</v>
      </c>
      <c r="H97" s="5"/>
    </row>
    <row r="98" spans="1:8" s="8" customFormat="1" ht="15" customHeight="1">
      <c r="A98" s="91" t="s">
        <v>29</v>
      </c>
      <c r="B98" s="92"/>
      <c r="C98" s="24">
        <f>SUM(C92:C97)</f>
        <v>890</v>
      </c>
      <c r="D98" s="24">
        <f t="shared" ref="D98:G98" si="16">SUM(D92:D97)</f>
        <v>30.07</v>
      </c>
      <c r="E98" s="24">
        <f t="shared" si="16"/>
        <v>31.369999999999997</v>
      </c>
      <c r="F98" s="24">
        <f t="shared" si="16"/>
        <v>124.08</v>
      </c>
      <c r="G98" s="24">
        <f t="shared" si="16"/>
        <v>901.55000000000007</v>
      </c>
      <c r="H98" s="25"/>
    </row>
    <row r="99" spans="1:8" ht="15" customHeight="1">
      <c r="A99" s="91" t="s">
        <v>30</v>
      </c>
      <c r="B99" s="6" t="s">
        <v>45</v>
      </c>
      <c r="C99" s="2">
        <v>200</v>
      </c>
      <c r="D99" s="3">
        <v>0.14000000000000001</v>
      </c>
      <c r="E99" s="3">
        <v>0.06</v>
      </c>
      <c r="F99" s="3">
        <v>8</v>
      </c>
      <c r="G99" s="4">
        <v>32.700000000000003</v>
      </c>
      <c r="H99" s="5">
        <v>511</v>
      </c>
    </row>
    <row r="100" spans="1:8" ht="15" customHeight="1">
      <c r="A100" s="91"/>
      <c r="B100" s="6" t="s">
        <v>68</v>
      </c>
      <c r="C100" s="2">
        <v>100</v>
      </c>
      <c r="D100" s="3">
        <v>9.5</v>
      </c>
      <c r="E100" s="3">
        <v>10.199999999999999</v>
      </c>
      <c r="F100" s="3">
        <v>30.5</v>
      </c>
      <c r="G100" s="4">
        <v>245.28</v>
      </c>
      <c r="H100" s="5">
        <v>573</v>
      </c>
    </row>
    <row r="101" spans="1:8" s="8" customFormat="1" ht="15" customHeight="1">
      <c r="A101" s="91" t="s">
        <v>33</v>
      </c>
      <c r="B101" s="92"/>
      <c r="C101" s="24">
        <f>SUM(C99:C100)</f>
        <v>300</v>
      </c>
      <c r="D101" s="24">
        <f t="shared" ref="D101:G101" si="17">SUM(D99:D100)</f>
        <v>9.64</v>
      </c>
      <c r="E101" s="24">
        <f t="shared" si="17"/>
        <v>10.26</v>
      </c>
      <c r="F101" s="24">
        <f t="shared" si="17"/>
        <v>38.5</v>
      </c>
      <c r="G101" s="24">
        <f t="shared" si="17"/>
        <v>277.98</v>
      </c>
      <c r="H101" s="25"/>
    </row>
    <row r="102" spans="1:8" s="8" customFormat="1" ht="15" customHeight="1" thickBot="1">
      <c r="A102" s="96" t="s">
        <v>34</v>
      </c>
      <c r="B102" s="97"/>
      <c r="C102" s="27">
        <f>C101+C98+C91</f>
        <v>1740</v>
      </c>
      <c r="D102" s="27">
        <f t="shared" ref="D102:G102" si="18">D101+D98+D91</f>
        <v>60.94</v>
      </c>
      <c r="E102" s="27">
        <f t="shared" si="18"/>
        <v>63.55</v>
      </c>
      <c r="F102" s="27">
        <f t="shared" si="18"/>
        <v>252.87</v>
      </c>
      <c r="G102" s="27">
        <f t="shared" si="18"/>
        <v>1814.3500000000001</v>
      </c>
      <c r="H102" s="28"/>
    </row>
    <row r="103" spans="1:8" s="8" customFormat="1" ht="15" customHeight="1">
      <c r="A103" s="98" t="s">
        <v>74</v>
      </c>
      <c r="B103" s="99"/>
      <c r="C103" s="99"/>
      <c r="D103" s="99"/>
      <c r="E103" s="99"/>
      <c r="F103" s="99"/>
      <c r="G103" s="99"/>
      <c r="H103" s="100"/>
    </row>
    <row r="104" spans="1:8" ht="15" customHeight="1">
      <c r="A104" s="91" t="s">
        <v>11</v>
      </c>
      <c r="B104" s="6" t="s">
        <v>37</v>
      </c>
      <c r="C104" s="2">
        <v>270</v>
      </c>
      <c r="D104" s="3">
        <v>15.28</v>
      </c>
      <c r="E104" s="3">
        <v>17.5</v>
      </c>
      <c r="F104" s="3">
        <v>32.5</v>
      </c>
      <c r="G104" s="4">
        <v>339.28</v>
      </c>
      <c r="H104" s="1">
        <v>250</v>
      </c>
    </row>
    <row r="105" spans="1:8" ht="15" customHeight="1">
      <c r="A105" s="91"/>
      <c r="B105" s="6" t="s">
        <v>14</v>
      </c>
      <c r="C105" s="2">
        <v>30</v>
      </c>
      <c r="D105" s="3">
        <v>0</v>
      </c>
      <c r="E105" s="3">
        <v>0</v>
      </c>
      <c r="F105" s="3">
        <v>20.399999999999999</v>
      </c>
      <c r="G105" s="4">
        <v>81.599999999999994</v>
      </c>
      <c r="H105" s="5" t="s">
        <v>13</v>
      </c>
    </row>
    <row r="106" spans="1:8" ht="15" customHeight="1">
      <c r="A106" s="91"/>
      <c r="B106" s="6" t="s">
        <v>15</v>
      </c>
      <c r="C106" s="2">
        <v>50</v>
      </c>
      <c r="D106" s="3">
        <v>3.75</v>
      </c>
      <c r="E106" s="3">
        <v>1.25</v>
      </c>
      <c r="F106" s="3">
        <v>26</v>
      </c>
      <c r="G106" s="4">
        <v>135</v>
      </c>
      <c r="H106" s="5"/>
    </row>
    <row r="107" spans="1:8" ht="15" customHeight="1">
      <c r="A107" s="91"/>
      <c r="B107" s="6" t="s">
        <v>17</v>
      </c>
      <c r="C107" s="2">
        <v>200</v>
      </c>
      <c r="D107" s="3">
        <v>0.2</v>
      </c>
      <c r="E107" s="3">
        <v>0.06</v>
      </c>
      <c r="F107" s="3">
        <v>7.06</v>
      </c>
      <c r="G107" s="4">
        <v>28.04</v>
      </c>
      <c r="H107" s="1">
        <v>143</v>
      </c>
    </row>
    <row r="108" spans="1:8" s="8" customFormat="1" ht="15" customHeight="1">
      <c r="A108" s="91" t="s">
        <v>18</v>
      </c>
      <c r="B108" s="92"/>
      <c r="C108" s="24">
        <f>SUM(C104:C107)</f>
        <v>550</v>
      </c>
      <c r="D108" s="24">
        <f t="shared" ref="D108:G108" si="19">SUM(D104:D107)</f>
        <v>19.23</v>
      </c>
      <c r="E108" s="24">
        <f t="shared" si="19"/>
        <v>18.809999999999999</v>
      </c>
      <c r="F108" s="24">
        <f t="shared" si="19"/>
        <v>85.960000000000008</v>
      </c>
      <c r="G108" s="24">
        <f t="shared" si="19"/>
        <v>583.91999999999996</v>
      </c>
      <c r="H108" s="25"/>
    </row>
    <row r="109" spans="1:8" ht="15" customHeight="1">
      <c r="A109" s="91" t="s">
        <v>19</v>
      </c>
      <c r="B109" s="6" t="s">
        <v>41</v>
      </c>
      <c r="C109" s="2">
        <v>100</v>
      </c>
      <c r="D109" s="3">
        <v>1.31</v>
      </c>
      <c r="E109" s="3">
        <v>0.1</v>
      </c>
      <c r="F109" s="3">
        <v>6.97</v>
      </c>
      <c r="G109" s="4">
        <v>35.35</v>
      </c>
      <c r="H109" s="1">
        <v>16</v>
      </c>
    </row>
    <row r="110" spans="1:8" ht="15" customHeight="1">
      <c r="A110" s="91"/>
      <c r="B110" s="6" t="s">
        <v>75</v>
      </c>
      <c r="C110" s="2">
        <v>250</v>
      </c>
      <c r="D110" s="3">
        <v>2.78</v>
      </c>
      <c r="E110" s="3">
        <v>4.38</v>
      </c>
      <c r="F110" s="3">
        <v>11.12</v>
      </c>
      <c r="G110" s="4">
        <v>95.25</v>
      </c>
      <c r="H110" s="5">
        <v>128</v>
      </c>
    </row>
    <row r="111" spans="1:8" ht="15" customHeight="1">
      <c r="A111" s="91"/>
      <c r="B111" s="6" t="s">
        <v>76</v>
      </c>
      <c r="C111" s="2">
        <v>100</v>
      </c>
      <c r="D111" s="3">
        <v>15.3</v>
      </c>
      <c r="E111" s="3">
        <v>19.91</v>
      </c>
      <c r="F111" s="3">
        <v>39.1</v>
      </c>
      <c r="G111" s="4">
        <v>305.11</v>
      </c>
      <c r="H111" s="1" t="s">
        <v>13</v>
      </c>
    </row>
    <row r="112" spans="1:8" ht="15" customHeight="1">
      <c r="A112" s="91"/>
      <c r="B112" s="6" t="s">
        <v>77</v>
      </c>
      <c r="C112" s="2">
        <v>180</v>
      </c>
      <c r="D112" s="3">
        <v>6.79</v>
      </c>
      <c r="E112" s="3">
        <v>3.01</v>
      </c>
      <c r="F112" s="3">
        <v>42.71</v>
      </c>
      <c r="G112" s="4">
        <v>229.68</v>
      </c>
      <c r="H112" s="1">
        <v>291</v>
      </c>
    </row>
    <row r="113" spans="1:8" ht="15" customHeight="1">
      <c r="A113" s="91"/>
      <c r="B113" s="6" t="s">
        <v>26</v>
      </c>
      <c r="C113" s="2">
        <v>200</v>
      </c>
      <c r="D113" s="3">
        <v>0.08</v>
      </c>
      <c r="E113" s="3">
        <v>0</v>
      </c>
      <c r="F113" s="3">
        <v>10.62</v>
      </c>
      <c r="G113" s="4">
        <v>40.44</v>
      </c>
      <c r="H113" s="1">
        <v>508</v>
      </c>
    </row>
    <row r="114" spans="1:8" ht="15" customHeight="1">
      <c r="A114" s="91"/>
      <c r="B114" s="6" t="s">
        <v>27</v>
      </c>
      <c r="C114" s="2">
        <v>30</v>
      </c>
      <c r="D114" s="3">
        <v>1.98</v>
      </c>
      <c r="E114" s="3">
        <v>0.27</v>
      </c>
      <c r="F114" s="3">
        <v>11.4</v>
      </c>
      <c r="G114" s="4">
        <v>59.7</v>
      </c>
      <c r="H114" s="5"/>
    </row>
    <row r="115" spans="1:8" ht="15" customHeight="1">
      <c r="A115" s="91"/>
      <c r="B115" s="6" t="s">
        <v>28</v>
      </c>
      <c r="C115" s="2">
        <v>30</v>
      </c>
      <c r="D115" s="3">
        <v>1.98</v>
      </c>
      <c r="E115" s="3">
        <v>0.36</v>
      </c>
      <c r="F115" s="3">
        <v>10.02</v>
      </c>
      <c r="G115" s="4">
        <v>52.2</v>
      </c>
      <c r="H115" s="5"/>
    </row>
    <row r="116" spans="1:8" s="8" customFormat="1" ht="15" customHeight="1">
      <c r="A116" s="91" t="s">
        <v>29</v>
      </c>
      <c r="B116" s="92"/>
      <c r="C116" s="24">
        <f>SUM(C109:C115)</f>
        <v>890</v>
      </c>
      <c r="D116" s="24">
        <f>SUM(D109:D115)</f>
        <v>30.22</v>
      </c>
      <c r="E116" s="24">
        <f>SUM(E109:E115)</f>
        <v>28.029999999999998</v>
      </c>
      <c r="F116" s="24">
        <f>SUM(F109:F115)</f>
        <v>131.94000000000003</v>
      </c>
      <c r="G116" s="24">
        <f>SUM(G109:G115)</f>
        <v>817.73000000000025</v>
      </c>
      <c r="H116" s="25"/>
    </row>
    <row r="117" spans="1:8" ht="15" customHeight="1">
      <c r="A117" s="91" t="s">
        <v>30</v>
      </c>
      <c r="B117" s="6" t="s">
        <v>46</v>
      </c>
      <c r="C117" s="2">
        <v>200</v>
      </c>
      <c r="D117" s="3">
        <v>0</v>
      </c>
      <c r="E117" s="3">
        <v>0</v>
      </c>
      <c r="F117" s="3">
        <v>15</v>
      </c>
      <c r="G117" s="4">
        <v>95</v>
      </c>
      <c r="H117" s="5">
        <v>614</v>
      </c>
    </row>
    <row r="118" spans="1:8" ht="15" customHeight="1">
      <c r="A118" s="91"/>
      <c r="B118" s="6" t="s">
        <v>78</v>
      </c>
      <c r="C118" s="2">
        <v>100</v>
      </c>
      <c r="D118" s="3">
        <v>9.6999999999999993</v>
      </c>
      <c r="E118" s="3">
        <v>10.199999999999999</v>
      </c>
      <c r="F118" s="3">
        <v>33.700000000000003</v>
      </c>
      <c r="G118" s="4">
        <v>238.26</v>
      </c>
      <c r="H118" s="5">
        <v>555</v>
      </c>
    </row>
    <row r="119" spans="1:8" s="8" customFormat="1" ht="15" customHeight="1">
      <c r="A119" s="91" t="s">
        <v>33</v>
      </c>
      <c r="B119" s="92"/>
      <c r="C119" s="24">
        <f>SUM(C117:C118)</f>
        <v>300</v>
      </c>
      <c r="D119" s="24">
        <f t="shared" ref="D119:G119" si="20">SUM(D117:D118)</f>
        <v>9.6999999999999993</v>
      </c>
      <c r="E119" s="24">
        <f t="shared" si="20"/>
        <v>10.199999999999999</v>
      </c>
      <c r="F119" s="24">
        <f t="shared" si="20"/>
        <v>48.7</v>
      </c>
      <c r="G119" s="24">
        <f t="shared" si="20"/>
        <v>333.26</v>
      </c>
      <c r="H119" s="25"/>
    </row>
    <row r="120" spans="1:8" s="8" customFormat="1" ht="15" customHeight="1" thickBot="1">
      <c r="A120" s="96" t="s">
        <v>34</v>
      </c>
      <c r="B120" s="97"/>
      <c r="C120" s="27">
        <f>C119+C116+C108</f>
        <v>1740</v>
      </c>
      <c r="D120" s="27">
        <f t="shared" ref="D120:G120" si="21">D119+D116+D108</f>
        <v>59.150000000000006</v>
      </c>
      <c r="E120" s="27">
        <f t="shared" si="21"/>
        <v>57.039999999999992</v>
      </c>
      <c r="F120" s="27">
        <f t="shared" si="21"/>
        <v>266.60000000000002</v>
      </c>
      <c r="G120" s="27">
        <f t="shared" si="21"/>
        <v>1734.9100000000003</v>
      </c>
      <c r="H120" s="28"/>
    </row>
    <row r="121" spans="1:8" s="8" customFormat="1" ht="15" customHeight="1">
      <c r="A121" s="98" t="s">
        <v>79</v>
      </c>
      <c r="B121" s="99"/>
      <c r="C121" s="99"/>
      <c r="D121" s="99"/>
      <c r="E121" s="99"/>
      <c r="F121" s="99"/>
      <c r="G121" s="99"/>
      <c r="H121" s="100"/>
    </row>
    <row r="122" spans="1:8" ht="15" customHeight="1">
      <c r="A122" s="91" t="s">
        <v>11</v>
      </c>
      <c r="B122" s="6" t="s">
        <v>85</v>
      </c>
      <c r="C122" s="2">
        <v>250</v>
      </c>
      <c r="D122" s="3">
        <v>12.62</v>
      </c>
      <c r="E122" s="3">
        <v>11.35</v>
      </c>
      <c r="F122" s="3">
        <v>48.28</v>
      </c>
      <c r="G122" s="4">
        <v>358.53</v>
      </c>
      <c r="H122" s="5">
        <v>267</v>
      </c>
    </row>
    <row r="123" spans="1:8" ht="15" customHeight="1">
      <c r="A123" s="91"/>
      <c r="B123" s="6" t="s">
        <v>58</v>
      </c>
      <c r="C123" s="2">
        <v>100</v>
      </c>
      <c r="D123" s="3">
        <v>6.5</v>
      </c>
      <c r="E123" s="3">
        <v>7.4</v>
      </c>
      <c r="F123" s="3">
        <v>30.26</v>
      </c>
      <c r="G123" s="4">
        <v>191.2</v>
      </c>
      <c r="H123" s="5" t="s">
        <v>57</v>
      </c>
    </row>
    <row r="124" spans="1:8" ht="15" customHeight="1">
      <c r="A124" s="91"/>
      <c r="B124" s="6" t="s">
        <v>40</v>
      </c>
      <c r="C124" s="2">
        <v>200</v>
      </c>
      <c r="D124" s="3">
        <v>0.24</v>
      </c>
      <c r="E124" s="3">
        <v>0</v>
      </c>
      <c r="F124" s="3">
        <v>7.14</v>
      </c>
      <c r="G124" s="4">
        <v>29.8</v>
      </c>
      <c r="H124" s="1">
        <v>144</v>
      </c>
    </row>
    <row r="125" spans="1:8" s="8" customFormat="1" ht="15" customHeight="1">
      <c r="A125" s="91" t="s">
        <v>18</v>
      </c>
      <c r="B125" s="92"/>
      <c r="C125" s="24">
        <f>SUM(C122:C124)</f>
        <v>550</v>
      </c>
      <c r="D125" s="24">
        <f t="shared" ref="D125:G125" si="22">SUM(D122:D124)</f>
        <v>19.359999999999996</v>
      </c>
      <c r="E125" s="24">
        <f t="shared" si="22"/>
        <v>18.75</v>
      </c>
      <c r="F125" s="24">
        <f t="shared" si="22"/>
        <v>85.68</v>
      </c>
      <c r="G125" s="24">
        <f t="shared" si="22"/>
        <v>579.53</v>
      </c>
      <c r="H125" s="25"/>
    </row>
    <row r="126" spans="1:8" ht="15" customHeight="1">
      <c r="A126" s="91" t="s">
        <v>19</v>
      </c>
      <c r="B126" s="6" t="s">
        <v>20</v>
      </c>
      <c r="C126" s="4">
        <v>100</v>
      </c>
      <c r="D126" s="3">
        <v>1.2</v>
      </c>
      <c r="E126" s="3">
        <v>5</v>
      </c>
      <c r="F126" s="3">
        <v>7.4</v>
      </c>
      <c r="G126" s="4">
        <v>97</v>
      </c>
      <c r="H126" s="1"/>
    </row>
    <row r="127" spans="1:8" ht="15" customHeight="1">
      <c r="A127" s="91"/>
      <c r="B127" s="6" t="s">
        <v>111</v>
      </c>
      <c r="C127" s="4">
        <v>250</v>
      </c>
      <c r="D127" s="3">
        <v>4</v>
      </c>
      <c r="E127" s="3">
        <v>7</v>
      </c>
      <c r="F127" s="3">
        <v>22.1</v>
      </c>
      <c r="G127" s="4">
        <v>166.6</v>
      </c>
      <c r="H127" s="5">
        <v>144</v>
      </c>
    </row>
    <row r="128" spans="1:8" ht="15" customHeight="1">
      <c r="A128" s="91"/>
      <c r="B128" s="6" t="s">
        <v>116</v>
      </c>
      <c r="C128" s="2">
        <v>100</v>
      </c>
      <c r="D128" s="3">
        <v>15.51</v>
      </c>
      <c r="E128" s="3">
        <v>13.6</v>
      </c>
      <c r="F128" s="3">
        <v>25.1</v>
      </c>
      <c r="G128" s="4">
        <v>260.27</v>
      </c>
      <c r="H128" s="5">
        <v>367</v>
      </c>
    </row>
    <row r="129" spans="1:8" ht="15" customHeight="1">
      <c r="A129" s="91"/>
      <c r="B129" s="6" t="s">
        <v>81</v>
      </c>
      <c r="C129" s="2">
        <v>180</v>
      </c>
      <c r="D129" s="3">
        <v>4.6399999999999997</v>
      </c>
      <c r="E129" s="3">
        <v>5.63</v>
      </c>
      <c r="F129" s="3">
        <v>48.1</v>
      </c>
      <c r="G129" s="4">
        <v>261.63</v>
      </c>
      <c r="H129" s="1">
        <v>414</v>
      </c>
    </row>
    <row r="130" spans="1:8" ht="15" customHeight="1">
      <c r="A130" s="91"/>
      <c r="B130" s="6" t="s">
        <v>31</v>
      </c>
      <c r="C130" s="2">
        <v>200</v>
      </c>
      <c r="D130" s="3">
        <v>0.12</v>
      </c>
      <c r="E130" s="3">
        <v>0.02</v>
      </c>
      <c r="F130" s="3">
        <v>8.58</v>
      </c>
      <c r="G130" s="4">
        <v>34.340000000000003</v>
      </c>
      <c r="H130" s="5">
        <v>511</v>
      </c>
    </row>
    <row r="131" spans="1:8" ht="15" customHeight="1">
      <c r="A131" s="91"/>
      <c r="B131" s="6" t="s">
        <v>27</v>
      </c>
      <c r="C131" s="2">
        <v>30</v>
      </c>
      <c r="D131" s="3">
        <v>1.98</v>
      </c>
      <c r="E131" s="3">
        <v>0.27</v>
      </c>
      <c r="F131" s="3">
        <v>11.4</v>
      </c>
      <c r="G131" s="4">
        <v>59.7</v>
      </c>
      <c r="H131" s="5"/>
    </row>
    <row r="132" spans="1:8" ht="15" customHeight="1">
      <c r="A132" s="91"/>
      <c r="B132" s="6" t="s">
        <v>28</v>
      </c>
      <c r="C132" s="2">
        <v>30</v>
      </c>
      <c r="D132" s="3">
        <v>1.98</v>
      </c>
      <c r="E132" s="3">
        <v>0.36</v>
      </c>
      <c r="F132" s="3">
        <v>10.02</v>
      </c>
      <c r="G132" s="4">
        <v>52.2</v>
      </c>
      <c r="H132" s="5"/>
    </row>
    <row r="133" spans="1:8" s="8" customFormat="1" ht="15" customHeight="1">
      <c r="A133" s="91" t="s">
        <v>29</v>
      </c>
      <c r="B133" s="92"/>
      <c r="C133" s="24">
        <f>SUM(C126:C132)</f>
        <v>890</v>
      </c>
      <c r="D133" s="24">
        <f t="shared" ref="D133:G133" si="23">SUM(D126:D132)</f>
        <v>29.430000000000003</v>
      </c>
      <c r="E133" s="24">
        <f t="shared" si="23"/>
        <v>31.88</v>
      </c>
      <c r="F133" s="24">
        <f t="shared" si="23"/>
        <v>132.70000000000002</v>
      </c>
      <c r="G133" s="24">
        <f t="shared" si="23"/>
        <v>931.74000000000012</v>
      </c>
      <c r="H133" s="25"/>
    </row>
    <row r="134" spans="1:8" ht="15" customHeight="1">
      <c r="A134" s="91" t="s">
        <v>30</v>
      </c>
      <c r="B134" s="6" t="s">
        <v>56</v>
      </c>
      <c r="C134" s="2">
        <v>200</v>
      </c>
      <c r="D134" s="3">
        <v>4.4000000000000004</v>
      </c>
      <c r="E134" s="3">
        <v>4</v>
      </c>
      <c r="F134" s="3">
        <v>18.600000000000001</v>
      </c>
      <c r="G134" s="4">
        <v>158</v>
      </c>
      <c r="H134" s="5"/>
    </row>
    <row r="135" spans="1:8" ht="15" customHeight="1">
      <c r="A135" s="91"/>
      <c r="B135" s="6" t="s">
        <v>82</v>
      </c>
      <c r="C135" s="2">
        <v>100</v>
      </c>
      <c r="D135" s="3">
        <v>5.68</v>
      </c>
      <c r="E135" s="3">
        <v>6.49</v>
      </c>
      <c r="F135" s="3">
        <v>30.8</v>
      </c>
      <c r="G135" s="4">
        <v>190.46</v>
      </c>
      <c r="H135" s="5" t="s">
        <v>13</v>
      </c>
    </row>
    <row r="136" spans="1:8" s="8" customFormat="1" ht="15" customHeight="1">
      <c r="A136" s="91" t="s">
        <v>33</v>
      </c>
      <c r="B136" s="92"/>
      <c r="C136" s="24">
        <f>SUM(C134:C135)</f>
        <v>300</v>
      </c>
      <c r="D136" s="24">
        <f t="shared" ref="D136:G136" si="24">SUM(D134:D135)</f>
        <v>10.08</v>
      </c>
      <c r="E136" s="24">
        <f t="shared" si="24"/>
        <v>10.49</v>
      </c>
      <c r="F136" s="24">
        <f t="shared" si="24"/>
        <v>49.400000000000006</v>
      </c>
      <c r="G136" s="24">
        <f t="shared" si="24"/>
        <v>348.46000000000004</v>
      </c>
      <c r="H136" s="25"/>
    </row>
    <row r="137" spans="1:8" s="8" customFormat="1" ht="15" customHeight="1" thickBot="1">
      <c r="A137" s="96" t="s">
        <v>34</v>
      </c>
      <c r="B137" s="97"/>
      <c r="C137" s="27">
        <f>C136+C133+C125</f>
        <v>1740</v>
      </c>
      <c r="D137" s="27">
        <f t="shared" ref="D137:G137" si="25">D136+D133+D125</f>
        <v>58.870000000000005</v>
      </c>
      <c r="E137" s="27">
        <f t="shared" si="25"/>
        <v>61.12</v>
      </c>
      <c r="F137" s="27">
        <f t="shared" si="25"/>
        <v>267.78000000000003</v>
      </c>
      <c r="G137" s="27">
        <f t="shared" si="25"/>
        <v>1859.7300000000002</v>
      </c>
      <c r="H137" s="28"/>
    </row>
    <row r="138" spans="1:8" s="8" customFormat="1" ht="15" customHeight="1">
      <c r="A138" s="98" t="s">
        <v>83</v>
      </c>
      <c r="B138" s="99"/>
      <c r="C138" s="99"/>
      <c r="D138" s="99"/>
      <c r="E138" s="99"/>
      <c r="F138" s="99"/>
      <c r="G138" s="99"/>
      <c r="H138" s="100"/>
    </row>
    <row r="139" spans="1:8" ht="15" customHeight="1">
      <c r="A139" s="96" t="s">
        <v>11</v>
      </c>
      <c r="B139" s="6" t="s">
        <v>119</v>
      </c>
      <c r="C139" s="2">
        <v>210</v>
      </c>
      <c r="D139" s="3">
        <v>17.04</v>
      </c>
      <c r="E139" s="3">
        <v>20.7</v>
      </c>
      <c r="F139" s="3">
        <v>41.41</v>
      </c>
      <c r="G139" s="4">
        <v>380.44</v>
      </c>
      <c r="H139" s="1">
        <v>302</v>
      </c>
    </row>
    <row r="140" spans="1:8" ht="15" customHeight="1">
      <c r="A140" s="101"/>
      <c r="B140" s="6" t="s">
        <v>15</v>
      </c>
      <c r="C140" s="2">
        <v>40</v>
      </c>
      <c r="D140" s="3">
        <v>3</v>
      </c>
      <c r="E140" s="3">
        <v>1</v>
      </c>
      <c r="F140" s="3">
        <v>20.8</v>
      </c>
      <c r="G140" s="4">
        <v>108</v>
      </c>
      <c r="H140" s="5"/>
    </row>
    <row r="141" spans="1:8" ht="15" customHeight="1">
      <c r="A141" s="101"/>
      <c r="B141" s="6" t="s">
        <v>50</v>
      </c>
      <c r="C141" s="2">
        <v>100</v>
      </c>
      <c r="D141" s="3">
        <v>0.4</v>
      </c>
      <c r="E141" s="3">
        <v>0.4</v>
      </c>
      <c r="F141" s="3">
        <v>10.8</v>
      </c>
      <c r="G141" s="4">
        <v>47</v>
      </c>
      <c r="H141" s="5"/>
    </row>
    <row r="142" spans="1:8" ht="15" customHeight="1">
      <c r="A142" s="102"/>
      <c r="B142" s="6" t="s">
        <v>63</v>
      </c>
      <c r="C142" s="2">
        <v>200</v>
      </c>
      <c r="D142" s="3">
        <v>0.26</v>
      </c>
      <c r="E142" s="3">
        <v>0.02</v>
      </c>
      <c r="F142" s="3">
        <v>8.06</v>
      </c>
      <c r="G142" s="4">
        <v>33.22</v>
      </c>
      <c r="H142" s="5" t="s">
        <v>62</v>
      </c>
    </row>
    <row r="143" spans="1:8" s="8" customFormat="1" ht="15" customHeight="1">
      <c r="A143" s="91" t="s">
        <v>18</v>
      </c>
      <c r="B143" s="92"/>
      <c r="C143" s="24">
        <f>SUM(C139:C142)</f>
        <v>550</v>
      </c>
      <c r="D143" s="24">
        <f t="shared" ref="D143:G143" si="26">SUM(D139:D142)</f>
        <v>20.7</v>
      </c>
      <c r="E143" s="24">
        <f t="shared" si="26"/>
        <v>22.119999999999997</v>
      </c>
      <c r="F143" s="24">
        <f t="shared" si="26"/>
        <v>81.069999999999993</v>
      </c>
      <c r="G143" s="24">
        <f t="shared" si="26"/>
        <v>568.66000000000008</v>
      </c>
      <c r="H143" s="25"/>
    </row>
    <row r="144" spans="1:8" ht="15" customHeight="1">
      <c r="A144" s="91" t="s">
        <v>19</v>
      </c>
      <c r="B144" s="6" t="s">
        <v>64</v>
      </c>
      <c r="C144" s="2">
        <v>100</v>
      </c>
      <c r="D144" s="3">
        <v>1.48</v>
      </c>
      <c r="E144" s="3">
        <v>2.62</v>
      </c>
      <c r="F144" s="3">
        <v>9.86</v>
      </c>
      <c r="G144" s="4">
        <v>68.739999999999995</v>
      </c>
      <c r="H144" s="5">
        <v>119</v>
      </c>
    </row>
    <row r="145" spans="1:8" ht="15" customHeight="1">
      <c r="A145" s="91"/>
      <c r="B145" s="6" t="s">
        <v>121</v>
      </c>
      <c r="C145" s="2">
        <v>250</v>
      </c>
      <c r="D145" s="3">
        <v>3.2</v>
      </c>
      <c r="E145" s="3">
        <v>5.45</v>
      </c>
      <c r="F145" s="3">
        <v>17.100000000000001</v>
      </c>
      <c r="G145" s="4">
        <v>130.97</v>
      </c>
      <c r="H145" s="5">
        <v>134</v>
      </c>
    </row>
    <row r="146" spans="1:8" ht="15" customHeight="1">
      <c r="A146" s="91"/>
      <c r="B146" s="6" t="s">
        <v>87</v>
      </c>
      <c r="C146" s="2">
        <v>280</v>
      </c>
      <c r="D146" s="3">
        <v>19.2</v>
      </c>
      <c r="E146" s="3">
        <v>21.55</v>
      </c>
      <c r="F146" s="3">
        <v>76.650000000000006</v>
      </c>
      <c r="G146" s="4">
        <v>507.76</v>
      </c>
      <c r="H146" s="5" t="s">
        <v>104</v>
      </c>
    </row>
    <row r="147" spans="1:8" ht="15" customHeight="1">
      <c r="A147" s="91"/>
      <c r="B147" s="6" t="s">
        <v>45</v>
      </c>
      <c r="C147" s="2">
        <v>200</v>
      </c>
      <c r="D147" s="3">
        <v>0.14000000000000001</v>
      </c>
      <c r="E147" s="3">
        <v>0.06</v>
      </c>
      <c r="F147" s="3">
        <v>8</v>
      </c>
      <c r="G147" s="4">
        <v>32.700000000000003</v>
      </c>
      <c r="H147" s="5">
        <v>511</v>
      </c>
    </row>
    <row r="148" spans="1:8" ht="15" customHeight="1">
      <c r="A148" s="91"/>
      <c r="B148" s="6" t="s">
        <v>27</v>
      </c>
      <c r="C148" s="2">
        <v>30</v>
      </c>
      <c r="D148" s="3">
        <v>1.98</v>
      </c>
      <c r="E148" s="3">
        <v>0.27</v>
      </c>
      <c r="F148" s="3">
        <v>11.4</v>
      </c>
      <c r="G148" s="4">
        <v>59.7</v>
      </c>
      <c r="H148" s="5"/>
    </row>
    <row r="149" spans="1:8" ht="15" customHeight="1">
      <c r="A149" s="91"/>
      <c r="B149" s="6" t="s">
        <v>28</v>
      </c>
      <c r="C149" s="2">
        <v>30</v>
      </c>
      <c r="D149" s="3">
        <v>1.98</v>
      </c>
      <c r="E149" s="3">
        <v>0.36</v>
      </c>
      <c r="F149" s="3">
        <v>10.02</v>
      </c>
      <c r="G149" s="4">
        <v>52.2</v>
      </c>
      <c r="H149" s="5"/>
    </row>
    <row r="150" spans="1:8" s="8" customFormat="1" ht="15" customHeight="1">
      <c r="A150" s="91" t="s">
        <v>29</v>
      </c>
      <c r="B150" s="92"/>
      <c r="C150" s="24">
        <f>SUM(C144:C149)</f>
        <v>890</v>
      </c>
      <c r="D150" s="24">
        <f>SUM(D144:D149)</f>
        <v>27.98</v>
      </c>
      <c r="E150" s="24">
        <f>SUM(E144:E149)</f>
        <v>30.31</v>
      </c>
      <c r="F150" s="24">
        <f>SUM(F144:F149)</f>
        <v>133.03000000000003</v>
      </c>
      <c r="G150" s="24">
        <f>SUM(G144:G149)</f>
        <v>852.07000000000016</v>
      </c>
      <c r="H150" s="25"/>
    </row>
    <row r="151" spans="1:8" ht="15" customHeight="1">
      <c r="A151" s="91" t="s">
        <v>30</v>
      </c>
      <c r="B151" s="6" t="s">
        <v>67</v>
      </c>
      <c r="C151" s="2">
        <v>200</v>
      </c>
      <c r="D151" s="3">
        <v>0.2</v>
      </c>
      <c r="E151" s="3">
        <v>0.2</v>
      </c>
      <c r="F151" s="3">
        <v>18.8</v>
      </c>
      <c r="G151" s="4">
        <v>100</v>
      </c>
      <c r="H151" s="5"/>
    </row>
    <row r="152" spans="1:8" ht="15" customHeight="1">
      <c r="A152" s="91"/>
      <c r="B152" s="6" t="s">
        <v>73</v>
      </c>
      <c r="C152" s="2">
        <v>100</v>
      </c>
      <c r="D152" s="3">
        <v>9.6999999999999993</v>
      </c>
      <c r="E152" s="3">
        <v>10.3</v>
      </c>
      <c r="F152" s="3">
        <v>30.5</v>
      </c>
      <c r="G152" s="4">
        <v>241.36</v>
      </c>
      <c r="H152" s="5">
        <v>543</v>
      </c>
    </row>
    <row r="153" spans="1:8" s="8" customFormat="1" ht="15" customHeight="1">
      <c r="A153" s="91" t="s">
        <v>33</v>
      </c>
      <c r="B153" s="92"/>
      <c r="C153" s="24">
        <f>SUM(C151:C152)</f>
        <v>300</v>
      </c>
      <c r="D153" s="24">
        <f t="shared" ref="D153:G153" si="27">SUM(D151:D152)</f>
        <v>9.8999999999999986</v>
      </c>
      <c r="E153" s="24">
        <f t="shared" si="27"/>
        <v>10.5</v>
      </c>
      <c r="F153" s="24">
        <f t="shared" si="27"/>
        <v>49.3</v>
      </c>
      <c r="G153" s="24">
        <f t="shared" si="27"/>
        <v>341.36</v>
      </c>
      <c r="H153" s="25"/>
    </row>
    <row r="154" spans="1:8" s="8" customFormat="1" ht="15" customHeight="1" thickBot="1">
      <c r="A154" s="96" t="s">
        <v>34</v>
      </c>
      <c r="B154" s="97"/>
      <c r="C154" s="27">
        <f>C153+C150+C143</f>
        <v>1740</v>
      </c>
      <c r="D154" s="27">
        <f t="shared" ref="D154:G154" si="28">D153+D150+D143</f>
        <v>58.58</v>
      </c>
      <c r="E154" s="27">
        <f t="shared" si="28"/>
        <v>62.93</v>
      </c>
      <c r="F154" s="27">
        <f t="shared" si="28"/>
        <v>263.40000000000003</v>
      </c>
      <c r="G154" s="27">
        <f t="shared" si="28"/>
        <v>1762.0900000000004</v>
      </c>
      <c r="H154" s="28"/>
    </row>
    <row r="155" spans="1:8" s="8" customFormat="1" ht="15" customHeight="1">
      <c r="A155" s="98" t="s">
        <v>88</v>
      </c>
      <c r="B155" s="99"/>
      <c r="C155" s="99"/>
      <c r="D155" s="99"/>
      <c r="E155" s="99"/>
      <c r="F155" s="99"/>
      <c r="G155" s="99"/>
      <c r="H155" s="100"/>
    </row>
    <row r="156" spans="1:8" ht="15" customHeight="1">
      <c r="A156" s="91" t="s">
        <v>11</v>
      </c>
      <c r="B156" s="6" t="s">
        <v>89</v>
      </c>
      <c r="C156" s="2">
        <v>250</v>
      </c>
      <c r="D156" s="3">
        <v>12.2</v>
      </c>
      <c r="E156" s="3">
        <v>11.98</v>
      </c>
      <c r="F156" s="3">
        <v>38.229999999999997</v>
      </c>
      <c r="G156" s="4">
        <v>371.45</v>
      </c>
      <c r="H156" s="1">
        <v>266</v>
      </c>
    </row>
    <row r="157" spans="1:8" ht="15" customHeight="1">
      <c r="A157" s="91"/>
      <c r="B157" s="6" t="s">
        <v>96</v>
      </c>
      <c r="C157" s="2">
        <v>100</v>
      </c>
      <c r="D157" s="3">
        <v>8.34</v>
      </c>
      <c r="E157" s="3">
        <v>8.4</v>
      </c>
      <c r="F157" s="3">
        <v>45.2</v>
      </c>
      <c r="G157" s="4">
        <v>251.3</v>
      </c>
      <c r="H157" s="5" t="s">
        <v>95</v>
      </c>
    </row>
    <row r="158" spans="1:8" ht="15" customHeight="1">
      <c r="A158" s="91"/>
      <c r="B158" s="6" t="s">
        <v>17</v>
      </c>
      <c r="C158" s="2">
        <v>200</v>
      </c>
      <c r="D158" s="3">
        <v>0.2</v>
      </c>
      <c r="E158" s="3">
        <v>0.06</v>
      </c>
      <c r="F158" s="3">
        <v>7.06</v>
      </c>
      <c r="G158" s="4">
        <v>28.04</v>
      </c>
      <c r="H158" s="1">
        <v>143</v>
      </c>
    </row>
    <row r="159" spans="1:8" s="8" customFormat="1" ht="15" customHeight="1">
      <c r="A159" s="91" t="s">
        <v>18</v>
      </c>
      <c r="B159" s="92"/>
      <c r="C159" s="24">
        <f>SUM(C156:C158)</f>
        <v>550</v>
      </c>
      <c r="D159" s="24">
        <f>SUM(D156:D158)</f>
        <v>20.74</v>
      </c>
      <c r="E159" s="24">
        <f>SUM(E156:E158)</f>
        <v>20.440000000000001</v>
      </c>
      <c r="F159" s="24">
        <f>SUM(F156:F158)</f>
        <v>90.490000000000009</v>
      </c>
      <c r="G159" s="24">
        <f>SUM(G156:G158)</f>
        <v>650.79</v>
      </c>
      <c r="H159" s="25"/>
    </row>
    <row r="160" spans="1:8" ht="15" customHeight="1">
      <c r="A160" s="91" t="s">
        <v>19</v>
      </c>
      <c r="B160" s="6" t="s">
        <v>41</v>
      </c>
      <c r="C160" s="2">
        <v>100</v>
      </c>
      <c r="D160" s="3">
        <v>1.31</v>
      </c>
      <c r="E160" s="3">
        <v>0.1</v>
      </c>
      <c r="F160" s="3">
        <v>6.97</v>
      </c>
      <c r="G160" s="4">
        <v>35.35</v>
      </c>
      <c r="H160" s="5" t="s">
        <v>107</v>
      </c>
    </row>
    <row r="161" spans="1:8" ht="15" customHeight="1">
      <c r="A161" s="91"/>
      <c r="B161" s="6" t="s">
        <v>122</v>
      </c>
      <c r="C161" s="2">
        <v>250</v>
      </c>
      <c r="D161" s="3">
        <v>3.15</v>
      </c>
      <c r="E161" s="3">
        <v>6.73</v>
      </c>
      <c r="F161" s="3">
        <v>8.65</v>
      </c>
      <c r="G161" s="4">
        <v>144.85</v>
      </c>
      <c r="H161" s="5">
        <v>157</v>
      </c>
    </row>
    <row r="162" spans="1:8" ht="15" customHeight="1">
      <c r="A162" s="91"/>
      <c r="B162" s="6" t="s">
        <v>97</v>
      </c>
      <c r="C162" s="2">
        <v>100</v>
      </c>
      <c r="D162" s="3">
        <v>11.88</v>
      </c>
      <c r="E162" s="3">
        <v>16.63</v>
      </c>
      <c r="F162" s="3">
        <v>21.94</v>
      </c>
      <c r="G162" s="4">
        <v>273.89</v>
      </c>
      <c r="H162" s="5" t="s">
        <v>110</v>
      </c>
    </row>
    <row r="163" spans="1:8" ht="15" customHeight="1">
      <c r="A163" s="91"/>
      <c r="B163" s="6" t="s">
        <v>23</v>
      </c>
      <c r="C163" s="2">
        <v>20</v>
      </c>
      <c r="D163" s="3">
        <v>0.12</v>
      </c>
      <c r="E163" s="3">
        <v>0.75</v>
      </c>
      <c r="F163" s="3">
        <v>1.07</v>
      </c>
      <c r="G163" s="4">
        <v>11.5</v>
      </c>
      <c r="H163" s="5" t="s">
        <v>108</v>
      </c>
    </row>
    <row r="164" spans="1:8" ht="15" customHeight="1">
      <c r="A164" s="91"/>
      <c r="B164" s="6" t="s">
        <v>91</v>
      </c>
      <c r="C164" s="2">
        <v>180</v>
      </c>
      <c r="D164" s="3">
        <v>9.1300000000000008</v>
      </c>
      <c r="E164" s="3">
        <v>4.0999999999999996</v>
      </c>
      <c r="F164" s="3">
        <v>50.42</v>
      </c>
      <c r="G164" s="4">
        <v>262.22000000000003</v>
      </c>
      <c r="H164" s="5" t="s">
        <v>109</v>
      </c>
    </row>
    <row r="165" spans="1:8" ht="15" customHeight="1">
      <c r="A165" s="91"/>
      <c r="B165" s="6" t="s">
        <v>26</v>
      </c>
      <c r="C165" s="2">
        <v>200</v>
      </c>
      <c r="D165" s="3">
        <v>0.08</v>
      </c>
      <c r="E165" s="3">
        <v>0</v>
      </c>
      <c r="F165" s="3">
        <v>10.62</v>
      </c>
      <c r="G165" s="4">
        <v>40.44</v>
      </c>
      <c r="H165" s="5" t="s">
        <v>106</v>
      </c>
    </row>
    <row r="166" spans="1:8" ht="15" customHeight="1">
      <c r="A166" s="91"/>
      <c r="B166" s="6" t="s">
        <v>27</v>
      </c>
      <c r="C166" s="2">
        <v>30</v>
      </c>
      <c r="D166" s="3">
        <v>1.98</v>
      </c>
      <c r="E166" s="3">
        <v>0.27</v>
      </c>
      <c r="F166" s="3">
        <v>11.4</v>
      </c>
      <c r="G166" s="4">
        <v>59.7</v>
      </c>
      <c r="H166" s="5"/>
    </row>
    <row r="167" spans="1:8" ht="15" customHeight="1">
      <c r="A167" s="91"/>
      <c r="B167" s="6" t="s">
        <v>28</v>
      </c>
      <c r="C167" s="2">
        <v>30</v>
      </c>
      <c r="D167" s="3">
        <v>1.98</v>
      </c>
      <c r="E167" s="3">
        <v>0.36</v>
      </c>
      <c r="F167" s="3">
        <v>10.02</v>
      </c>
      <c r="G167" s="4">
        <v>52.2</v>
      </c>
      <c r="H167" s="5"/>
    </row>
    <row r="168" spans="1:8" s="8" customFormat="1" ht="15" customHeight="1">
      <c r="A168" s="91" t="s">
        <v>29</v>
      </c>
      <c r="B168" s="92"/>
      <c r="C168" s="24">
        <f>SUM(C160:C167)</f>
        <v>910</v>
      </c>
      <c r="D168" s="24">
        <f t="shared" ref="D168:G168" si="29">SUM(D160:D167)</f>
        <v>29.630000000000003</v>
      </c>
      <c r="E168" s="24">
        <f t="shared" si="29"/>
        <v>28.94</v>
      </c>
      <c r="F168" s="24">
        <f t="shared" si="29"/>
        <v>121.09000000000002</v>
      </c>
      <c r="G168" s="24">
        <f t="shared" si="29"/>
        <v>880.15000000000009</v>
      </c>
      <c r="H168" s="25"/>
    </row>
    <row r="169" spans="1:8" ht="15" customHeight="1">
      <c r="A169" s="91" t="s">
        <v>30</v>
      </c>
      <c r="B169" s="6" t="s">
        <v>93</v>
      </c>
      <c r="C169" s="2">
        <v>200</v>
      </c>
      <c r="D169" s="3">
        <v>0.12</v>
      </c>
      <c r="E169" s="3">
        <v>0.02</v>
      </c>
      <c r="F169" s="3">
        <v>8.58</v>
      </c>
      <c r="G169" s="4">
        <v>34.340000000000003</v>
      </c>
      <c r="H169" s="5" t="s">
        <v>92</v>
      </c>
    </row>
    <row r="170" spans="1:8" ht="15" customHeight="1">
      <c r="A170" s="91"/>
      <c r="B170" s="6" t="s">
        <v>198</v>
      </c>
      <c r="C170" s="2">
        <v>100</v>
      </c>
      <c r="D170" s="3">
        <v>10.199999999999999</v>
      </c>
      <c r="E170" s="3">
        <v>9.6</v>
      </c>
      <c r="F170" s="3">
        <v>35.200000000000003</v>
      </c>
      <c r="G170" s="4">
        <v>263.39999999999998</v>
      </c>
      <c r="H170" s="5">
        <v>270</v>
      </c>
    </row>
    <row r="171" spans="1:8" s="8" customFormat="1" ht="15" customHeight="1">
      <c r="A171" s="91" t="s">
        <v>33</v>
      </c>
      <c r="B171" s="92"/>
      <c r="C171" s="24">
        <f>SUM(C169:C170)</f>
        <v>300</v>
      </c>
      <c r="D171" s="24">
        <f t="shared" ref="D171:G171" si="30">SUM(D169:D170)</f>
        <v>10.319999999999999</v>
      </c>
      <c r="E171" s="24">
        <f t="shared" si="30"/>
        <v>9.6199999999999992</v>
      </c>
      <c r="F171" s="24">
        <f t="shared" si="30"/>
        <v>43.78</v>
      </c>
      <c r="G171" s="24">
        <f t="shared" si="30"/>
        <v>297.74</v>
      </c>
      <c r="H171" s="25"/>
    </row>
    <row r="172" spans="1:8" s="8" customFormat="1" ht="15" customHeight="1" thickBot="1">
      <c r="A172" s="96" t="s">
        <v>34</v>
      </c>
      <c r="B172" s="97"/>
      <c r="C172" s="27">
        <f>C171+C168+C159</f>
        <v>1760</v>
      </c>
      <c r="D172" s="27">
        <f t="shared" ref="D172:G172" si="31">D171+D168+D159</f>
        <v>60.69</v>
      </c>
      <c r="E172" s="27">
        <f t="shared" si="31"/>
        <v>59</v>
      </c>
      <c r="F172" s="27">
        <f t="shared" si="31"/>
        <v>255.36</v>
      </c>
      <c r="G172" s="27">
        <f t="shared" si="31"/>
        <v>1828.68</v>
      </c>
      <c r="H172" s="28"/>
    </row>
    <row r="173" spans="1:8" s="8" customFormat="1" ht="15" customHeight="1">
      <c r="A173" s="98" t="s">
        <v>94</v>
      </c>
      <c r="B173" s="99"/>
      <c r="C173" s="99"/>
      <c r="D173" s="99"/>
      <c r="E173" s="99"/>
      <c r="F173" s="99"/>
      <c r="G173" s="99"/>
      <c r="H173" s="100"/>
    </row>
    <row r="174" spans="1:8" ht="15" customHeight="1">
      <c r="A174" s="96" t="s">
        <v>11</v>
      </c>
      <c r="B174" s="6" t="s">
        <v>51</v>
      </c>
      <c r="C174" s="2">
        <v>60</v>
      </c>
      <c r="D174" s="3">
        <v>0.48</v>
      </c>
      <c r="E174" s="3">
        <v>0.06</v>
      </c>
      <c r="F174" s="3">
        <v>1.02</v>
      </c>
      <c r="G174" s="4">
        <v>7.8</v>
      </c>
      <c r="H174" s="5" t="s">
        <v>13</v>
      </c>
    </row>
    <row r="175" spans="1:8" ht="15" customHeight="1">
      <c r="A175" s="101"/>
      <c r="B175" s="6" t="s">
        <v>120</v>
      </c>
      <c r="C175" s="2">
        <v>280</v>
      </c>
      <c r="D175" s="3">
        <v>19.329999999999998</v>
      </c>
      <c r="E175" s="3">
        <v>22.05</v>
      </c>
      <c r="F175" s="3">
        <v>64.28</v>
      </c>
      <c r="G175" s="4">
        <v>482.14</v>
      </c>
      <c r="H175" s="1">
        <v>406</v>
      </c>
    </row>
    <row r="176" spans="1:8" ht="15" customHeight="1">
      <c r="A176" s="101"/>
      <c r="B176" s="6" t="s">
        <v>27</v>
      </c>
      <c r="C176" s="2">
        <v>30</v>
      </c>
      <c r="D176" s="3">
        <v>1.98</v>
      </c>
      <c r="E176" s="3">
        <v>0.27</v>
      </c>
      <c r="F176" s="3">
        <v>11.4</v>
      </c>
      <c r="G176" s="4">
        <v>59.7</v>
      </c>
      <c r="H176" s="5"/>
    </row>
    <row r="177" spans="1:8" ht="15" customHeight="1">
      <c r="A177" s="102"/>
      <c r="B177" s="6" t="s">
        <v>40</v>
      </c>
      <c r="C177" s="2">
        <v>200</v>
      </c>
      <c r="D177" s="3">
        <v>0.24</v>
      </c>
      <c r="E177" s="3">
        <v>0</v>
      </c>
      <c r="F177" s="3">
        <v>7.14</v>
      </c>
      <c r="G177" s="4">
        <v>29.8</v>
      </c>
      <c r="H177" s="5" t="s">
        <v>39</v>
      </c>
    </row>
    <row r="178" spans="1:8" s="8" customFormat="1" ht="15" customHeight="1">
      <c r="A178" s="91" t="s">
        <v>18</v>
      </c>
      <c r="B178" s="92"/>
      <c r="C178" s="24">
        <f>SUM(C174:C177)</f>
        <v>570</v>
      </c>
      <c r="D178" s="24">
        <f>SUM(D174:D177)</f>
        <v>22.029999999999998</v>
      </c>
      <c r="E178" s="24">
        <f>SUM(E174:E177)</f>
        <v>22.38</v>
      </c>
      <c r="F178" s="24">
        <f>SUM(F174:F177)</f>
        <v>83.84</v>
      </c>
      <c r="G178" s="24">
        <f>SUM(G174:G177)</f>
        <v>579.43999999999994</v>
      </c>
      <c r="H178" s="25"/>
    </row>
    <row r="179" spans="1:8" ht="15" customHeight="1">
      <c r="A179" s="91" t="s">
        <v>19</v>
      </c>
      <c r="B179" s="6" t="s">
        <v>60</v>
      </c>
      <c r="C179" s="2">
        <v>100</v>
      </c>
      <c r="D179" s="3">
        <v>1.5</v>
      </c>
      <c r="E179" s="3">
        <v>0.1</v>
      </c>
      <c r="F179" s="3">
        <v>8.8000000000000007</v>
      </c>
      <c r="G179" s="4">
        <v>42</v>
      </c>
      <c r="H179" s="1">
        <v>17</v>
      </c>
    </row>
    <row r="180" spans="1:8" ht="15" customHeight="1">
      <c r="A180" s="91"/>
      <c r="B180" s="6" t="s">
        <v>86</v>
      </c>
      <c r="C180" s="2">
        <v>250</v>
      </c>
      <c r="D180" s="3">
        <v>2.8</v>
      </c>
      <c r="E180" s="3">
        <v>5.27</v>
      </c>
      <c r="F180" s="3">
        <v>9.25</v>
      </c>
      <c r="G180" s="4">
        <v>96.58</v>
      </c>
      <c r="H180" s="5">
        <v>142</v>
      </c>
    </row>
    <row r="181" spans="1:8" ht="15" customHeight="1">
      <c r="A181" s="91"/>
      <c r="B181" s="6" t="s">
        <v>90</v>
      </c>
      <c r="C181" s="2">
        <v>100</v>
      </c>
      <c r="D181" s="3">
        <v>12.37</v>
      </c>
      <c r="E181" s="3">
        <v>16.600000000000001</v>
      </c>
      <c r="F181" s="3">
        <v>22.1</v>
      </c>
      <c r="G181" s="4">
        <v>291.77999999999997</v>
      </c>
      <c r="H181" s="5">
        <v>412</v>
      </c>
    </row>
    <row r="182" spans="1:8" ht="15" customHeight="1">
      <c r="A182" s="91"/>
      <c r="B182" s="6" t="s">
        <v>44</v>
      </c>
      <c r="C182" s="2">
        <v>180</v>
      </c>
      <c r="D182" s="3">
        <v>7.55</v>
      </c>
      <c r="E182" s="3">
        <v>5.35</v>
      </c>
      <c r="F182" s="3">
        <v>45.26</v>
      </c>
      <c r="G182" s="4">
        <v>245.19</v>
      </c>
      <c r="H182" s="1">
        <v>312</v>
      </c>
    </row>
    <row r="183" spans="1:8" ht="15" customHeight="1">
      <c r="A183" s="91"/>
      <c r="B183" s="6" t="s">
        <v>72</v>
      </c>
      <c r="C183" s="2">
        <v>200</v>
      </c>
      <c r="D183" s="3">
        <v>0.32</v>
      </c>
      <c r="E183" s="3">
        <v>0.14000000000000001</v>
      </c>
      <c r="F183" s="3">
        <v>11.46</v>
      </c>
      <c r="G183" s="4">
        <v>48.32</v>
      </c>
      <c r="H183" s="5">
        <v>519</v>
      </c>
    </row>
    <row r="184" spans="1:8" ht="15" customHeight="1">
      <c r="A184" s="91"/>
      <c r="B184" s="6" t="s">
        <v>27</v>
      </c>
      <c r="C184" s="2">
        <v>30</v>
      </c>
      <c r="D184" s="3">
        <v>1.98</v>
      </c>
      <c r="E184" s="3">
        <v>0.27</v>
      </c>
      <c r="F184" s="3">
        <v>11.4</v>
      </c>
      <c r="G184" s="4">
        <v>59.7</v>
      </c>
      <c r="H184" s="5"/>
    </row>
    <row r="185" spans="1:8" ht="15" customHeight="1">
      <c r="A185" s="91"/>
      <c r="B185" s="6" t="s">
        <v>28</v>
      </c>
      <c r="C185" s="2">
        <v>30</v>
      </c>
      <c r="D185" s="3">
        <v>1.98</v>
      </c>
      <c r="E185" s="3">
        <v>0.36</v>
      </c>
      <c r="F185" s="3">
        <v>10.02</v>
      </c>
      <c r="G185" s="4">
        <v>52.2</v>
      </c>
      <c r="H185" s="5"/>
    </row>
    <row r="186" spans="1:8" s="8" customFormat="1" ht="15" customHeight="1">
      <c r="A186" s="91" t="s">
        <v>29</v>
      </c>
      <c r="B186" s="92"/>
      <c r="C186" s="24">
        <f>SUM(C179:C185)</f>
        <v>890</v>
      </c>
      <c r="D186" s="24">
        <f t="shared" ref="D186:G186" si="32">SUM(D179:D185)</f>
        <v>28.5</v>
      </c>
      <c r="E186" s="24">
        <f t="shared" si="32"/>
        <v>28.09</v>
      </c>
      <c r="F186" s="24">
        <f t="shared" si="32"/>
        <v>118.29</v>
      </c>
      <c r="G186" s="24">
        <f t="shared" si="32"/>
        <v>835.7700000000001</v>
      </c>
      <c r="H186" s="25"/>
    </row>
    <row r="187" spans="1:8" ht="15" customHeight="1">
      <c r="A187" s="91" t="s">
        <v>30</v>
      </c>
      <c r="B187" s="6" t="s">
        <v>46</v>
      </c>
      <c r="C187" s="2">
        <v>200</v>
      </c>
      <c r="D187" s="3">
        <v>0</v>
      </c>
      <c r="E187" s="3">
        <v>0</v>
      </c>
      <c r="F187" s="3">
        <v>15</v>
      </c>
      <c r="G187" s="4">
        <v>95</v>
      </c>
      <c r="H187" s="5">
        <v>614</v>
      </c>
    </row>
    <row r="188" spans="1:8" ht="15" customHeight="1">
      <c r="A188" s="91"/>
      <c r="B188" s="6" t="s">
        <v>47</v>
      </c>
      <c r="C188" s="2">
        <v>100</v>
      </c>
      <c r="D188" s="3">
        <v>9.6</v>
      </c>
      <c r="E188" s="3">
        <v>9.6999999999999993</v>
      </c>
      <c r="F188" s="3">
        <v>29.65</v>
      </c>
      <c r="G188" s="4">
        <v>192.26</v>
      </c>
      <c r="H188" s="5">
        <v>543</v>
      </c>
    </row>
    <row r="189" spans="1:8" s="8" customFormat="1" ht="15" customHeight="1">
      <c r="A189" s="91" t="s">
        <v>33</v>
      </c>
      <c r="B189" s="92"/>
      <c r="C189" s="24">
        <f>SUM(C187:C188)</f>
        <v>300</v>
      </c>
      <c r="D189" s="24">
        <f t="shared" ref="D189:G189" si="33">SUM(D187:D188)</f>
        <v>9.6</v>
      </c>
      <c r="E189" s="24">
        <f t="shared" si="33"/>
        <v>9.6999999999999993</v>
      </c>
      <c r="F189" s="24">
        <f t="shared" si="33"/>
        <v>44.65</v>
      </c>
      <c r="G189" s="24">
        <f t="shared" si="33"/>
        <v>287.26</v>
      </c>
      <c r="H189" s="25"/>
    </row>
    <row r="190" spans="1:8" s="8" customFormat="1" ht="15" customHeight="1" thickBot="1">
      <c r="A190" s="96" t="s">
        <v>34</v>
      </c>
      <c r="B190" s="97"/>
      <c r="C190" s="27">
        <f>C189+C186+C178</f>
        <v>1760</v>
      </c>
      <c r="D190" s="27">
        <f t="shared" ref="D190:G190" si="34">D189+D186+D178</f>
        <v>60.129999999999995</v>
      </c>
      <c r="E190" s="27">
        <f t="shared" si="34"/>
        <v>60.17</v>
      </c>
      <c r="F190" s="27">
        <f t="shared" si="34"/>
        <v>246.78</v>
      </c>
      <c r="G190" s="27">
        <f t="shared" si="34"/>
        <v>1702.4700000000003</v>
      </c>
      <c r="H190" s="28"/>
    </row>
    <row r="191" spans="1:8" s="8" customFormat="1" ht="15" customHeight="1">
      <c r="A191" s="98" t="s">
        <v>98</v>
      </c>
      <c r="B191" s="99"/>
      <c r="C191" s="29">
        <f>C190+C172+C154+C137+C120+C102+C86+C68+C51+C34</f>
        <v>17520</v>
      </c>
      <c r="D191" s="29">
        <f t="shared" ref="D191:G191" si="35">D190+D172+D154+D137+D120+D102+D86+D68+D51+D34</f>
        <v>605.02</v>
      </c>
      <c r="E191" s="29">
        <f t="shared" si="35"/>
        <v>613.16</v>
      </c>
      <c r="F191" s="29">
        <f t="shared" si="35"/>
        <v>2601.1600000000003</v>
      </c>
      <c r="G191" s="29">
        <f t="shared" si="35"/>
        <v>17813.090000000004</v>
      </c>
      <c r="H191" s="30"/>
    </row>
    <row r="192" spans="1:8" s="8" customFormat="1" ht="15" customHeight="1" thickBot="1">
      <c r="A192" s="87" t="s">
        <v>99</v>
      </c>
      <c r="B192" s="88"/>
      <c r="C192" s="31">
        <f>C191/10</f>
        <v>1752</v>
      </c>
      <c r="D192" s="31">
        <f t="shared" ref="D192:G192" si="36">D191/10</f>
        <v>60.501999999999995</v>
      </c>
      <c r="E192" s="31">
        <f t="shared" si="36"/>
        <v>61.315999999999995</v>
      </c>
      <c r="F192" s="31">
        <f t="shared" si="36"/>
        <v>260.11600000000004</v>
      </c>
      <c r="G192" s="31">
        <f t="shared" si="36"/>
        <v>1781.3090000000004</v>
      </c>
      <c r="H192" s="32"/>
    </row>
    <row r="193" spans="1:8" ht="13.5" thickBot="1"/>
    <row r="194" spans="1:8" ht="38.25">
      <c r="A194" s="98"/>
      <c r="B194" s="99"/>
      <c r="C194" s="70" t="s">
        <v>123</v>
      </c>
      <c r="D194" s="165" t="s">
        <v>124</v>
      </c>
      <c r="E194" s="165"/>
      <c r="F194" s="165"/>
      <c r="G194" s="71" t="s">
        <v>125</v>
      </c>
      <c r="H194" s="34"/>
    </row>
    <row r="195" spans="1:8" ht="15">
      <c r="A195" s="91"/>
      <c r="B195" s="92"/>
      <c r="C195" s="44"/>
      <c r="D195" s="45" t="s">
        <v>126</v>
      </c>
      <c r="E195" s="45" t="s">
        <v>127</v>
      </c>
      <c r="F195" s="45" t="s">
        <v>128</v>
      </c>
      <c r="G195" s="72"/>
      <c r="H195" s="34"/>
    </row>
    <row r="196" spans="1:8" ht="15">
      <c r="A196" s="89" t="s">
        <v>129</v>
      </c>
      <c r="B196" s="90"/>
      <c r="C196" s="44"/>
      <c r="D196" s="47">
        <v>90</v>
      </c>
      <c r="E196" s="47">
        <v>92</v>
      </c>
      <c r="F196" s="47">
        <v>383</v>
      </c>
      <c r="G196" s="46">
        <v>2720</v>
      </c>
      <c r="H196" s="34"/>
    </row>
    <row r="197" spans="1:8" ht="15">
      <c r="A197" s="126" t="s">
        <v>11</v>
      </c>
      <c r="B197" s="127"/>
      <c r="C197" s="44"/>
      <c r="D197" s="47"/>
      <c r="E197" s="47"/>
      <c r="F197" s="47"/>
      <c r="G197" s="46"/>
      <c r="H197" s="34"/>
    </row>
    <row r="198" spans="1:8">
      <c r="A198" s="120" t="s">
        <v>130</v>
      </c>
      <c r="B198" s="121"/>
      <c r="C198" s="48">
        <v>550</v>
      </c>
      <c r="D198" s="49" t="s">
        <v>173</v>
      </c>
      <c r="E198" s="49" t="s">
        <v>174</v>
      </c>
      <c r="F198" s="49" t="s">
        <v>175</v>
      </c>
      <c r="G198" s="50" t="s">
        <v>176</v>
      </c>
      <c r="H198" s="34"/>
    </row>
    <row r="199" spans="1:8" ht="15">
      <c r="A199" s="122" t="s">
        <v>135</v>
      </c>
      <c r="B199" s="123"/>
      <c r="C199" s="51">
        <f>(C178+C159+C143+C125+C108+C91+C75+C56+C39+C21)/10</f>
        <v>558</v>
      </c>
      <c r="D199" s="51">
        <f t="shared" ref="D199:G199" si="37">(D178+D159+D143+D125+D108+D91+D75+D56+D39+D21)/10</f>
        <v>20.98</v>
      </c>
      <c r="E199" s="51">
        <f t="shared" si="37"/>
        <v>20.93</v>
      </c>
      <c r="F199" s="51">
        <f t="shared" si="37"/>
        <v>86.283999999999992</v>
      </c>
      <c r="G199" s="52">
        <f t="shared" si="37"/>
        <v>609.67999999999995</v>
      </c>
      <c r="H199" s="34"/>
    </row>
    <row r="200" spans="1:8" ht="30.75" customHeight="1">
      <c r="A200" s="124" t="s">
        <v>136</v>
      </c>
      <c r="B200" s="125"/>
      <c r="C200" s="51"/>
      <c r="D200" s="53">
        <f>D199/D196</f>
        <v>0.2331111111111111</v>
      </c>
      <c r="E200" s="53">
        <f t="shared" ref="E200:F200" si="38">E199/E196</f>
        <v>0.22750000000000001</v>
      </c>
      <c r="F200" s="53">
        <f t="shared" si="38"/>
        <v>0.22528459530026107</v>
      </c>
      <c r="G200" s="54">
        <f>G199/G196</f>
        <v>0.22414705882352939</v>
      </c>
      <c r="H200" s="34"/>
    </row>
    <row r="201" spans="1:8" ht="15">
      <c r="A201" s="126" t="s">
        <v>137</v>
      </c>
      <c r="B201" s="127"/>
      <c r="C201" s="51"/>
      <c r="D201" s="55"/>
      <c r="E201" s="55"/>
      <c r="F201" s="55"/>
      <c r="G201" s="56"/>
      <c r="H201" s="34"/>
    </row>
    <row r="202" spans="1:8">
      <c r="A202" s="159" t="s">
        <v>138</v>
      </c>
      <c r="B202" s="160"/>
      <c r="C202" s="73">
        <v>800</v>
      </c>
      <c r="D202" s="57" t="s">
        <v>177</v>
      </c>
      <c r="E202" s="57" t="s">
        <v>178</v>
      </c>
      <c r="F202" s="57" t="s">
        <v>179</v>
      </c>
      <c r="G202" s="58" t="s">
        <v>180</v>
      </c>
      <c r="H202" s="34"/>
    </row>
    <row r="203" spans="1:8" ht="15">
      <c r="A203" s="122" t="s">
        <v>143</v>
      </c>
      <c r="B203" s="123"/>
      <c r="C203" s="74">
        <f>(C186+C168+C150+C133+C116+C98+C82+C64+C47+C30)/10</f>
        <v>894</v>
      </c>
      <c r="D203" s="74">
        <f t="shared" ref="D203:G203" si="39">(D186+D168+D150+D133+D116+D98+D82+D64+D47+D30)/10</f>
        <v>29.495999999999999</v>
      </c>
      <c r="E203" s="74">
        <f t="shared" si="39"/>
        <v>30.012</v>
      </c>
      <c r="F203" s="74">
        <f t="shared" si="39"/>
        <v>127.21600000000004</v>
      </c>
      <c r="G203" s="75">
        <f t="shared" si="39"/>
        <v>857.38700000000028</v>
      </c>
      <c r="H203" s="34"/>
    </row>
    <row r="204" spans="1:8" ht="29.25" customHeight="1">
      <c r="A204" s="124" t="s">
        <v>136</v>
      </c>
      <c r="B204" s="125"/>
      <c r="C204" s="59"/>
      <c r="D204" s="60">
        <f>D203/D196</f>
        <v>0.32773333333333332</v>
      </c>
      <c r="E204" s="60">
        <f>E203/E196</f>
        <v>0.32621739130434785</v>
      </c>
      <c r="F204" s="60">
        <f>F203/F196</f>
        <v>0.33215665796344657</v>
      </c>
      <c r="G204" s="61">
        <f>G203/2720</f>
        <v>0.31521580882352951</v>
      </c>
      <c r="H204" s="34"/>
    </row>
    <row r="205" spans="1:8" ht="15">
      <c r="A205" s="91" t="s">
        <v>144</v>
      </c>
      <c r="B205" s="92"/>
      <c r="C205" s="59"/>
      <c r="D205" s="60"/>
      <c r="E205" s="60"/>
      <c r="F205" s="60"/>
      <c r="G205" s="61"/>
      <c r="H205" s="34"/>
    </row>
    <row r="206" spans="1:8">
      <c r="A206" s="159" t="s">
        <v>145</v>
      </c>
      <c r="B206" s="160"/>
      <c r="C206" s="48">
        <v>300</v>
      </c>
      <c r="D206" s="48" t="s">
        <v>181</v>
      </c>
      <c r="E206" s="48" t="s">
        <v>182</v>
      </c>
      <c r="F206" s="48" t="s">
        <v>183</v>
      </c>
      <c r="G206" s="62" t="s">
        <v>184</v>
      </c>
      <c r="H206" s="34"/>
    </row>
    <row r="207" spans="1:8" ht="15">
      <c r="A207" s="122" t="s">
        <v>150</v>
      </c>
      <c r="B207" s="123"/>
      <c r="C207" s="51">
        <f>(C189+C171+C153+C136+C119+C101+C85+C67+C50+C33)/10</f>
        <v>300</v>
      </c>
      <c r="D207" s="51">
        <f t="shared" ref="D207:G207" si="40">(D189+D171+D153+D136+D119+D101+D85+D67+D50+D33)/10</f>
        <v>10.026</v>
      </c>
      <c r="E207" s="51">
        <f t="shared" si="40"/>
        <v>10.374000000000002</v>
      </c>
      <c r="F207" s="51">
        <f t="shared" si="40"/>
        <v>46.616</v>
      </c>
      <c r="G207" s="52">
        <f t="shared" si="40"/>
        <v>314.24200000000002</v>
      </c>
      <c r="H207" s="34"/>
    </row>
    <row r="208" spans="1:8" ht="30" customHeight="1">
      <c r="A208" s="124" t="s">
        <v>136</v>
      </c>
      <c r="B208" s="125"/>
      <c r="C208" s="59"/>
      <c r="D208" s="60">
        <f>D207/D196</f>
        <v>0.1114</v>
      </c>
      <c r="E208" s="60">
        <f>E207/E196</f>
        <v>0.11276086956521741</v>
      </c>
      <c r="F208" s="60">
        <f>F207/F196</f>
        <v>0.12171279373368146</v>
      </c>
      <c r="G208" s="61">
        <f>G207/2720</f>
        <v>0.11553014705882354</v>
      </c>
      <c r="H208" s="34"/>
    </row>
    <row r="209" spans="1:8" ht="15">
      <c r="A209" s="91" t="s">
        <v>99</v>
      </c>
      <c r="B209" s="92"/>
      <c r="C209" s="59"/>
      <c r="D209" s="60"/>
      <c r="E209" s="60"/>
      <c r="F209" s="60"/>
      <c r="G209" s="61"/>
      <c r="H209" s="34"/>
    </row>
    <row r="210" spans="1:8">
      <c r="A210" s="155" t="s">
        <v>189</v>
      </c>
      <c r="B210" s="156"/>
      <c r="C210" s="48">
        <f>C206+C202+C198</f>
        <v>1650</v>
      </c>
      <c r="D210" s="48" t="s">
        <v>185</v>
      </c>
      <c r="E210" s="48" t="s">
        <v>186</v>
      </c>
      <c r="F210" s="48" t="s">
        <v>187</v>
      </c>
      <c r="G210" s="63" t="s">
        <v>188</v>
      </c>
      <c r="H210" s="34"/>
    </row>
    <row r="211" spans="1:8" ht="16.5" customHeight="1">
      <c r="A211" s="91" t="s">
        <v>155</v>
      </c>
      <c r="B211" s="92"/>
      <c r="C211" s="64">
        <f>(C190+C172+C154+C137+C120+C102+C86+C68+C51+C34)/10</f>
        <v>1752</v>
      </c>
      <c r="D211" s="64">
        <f t="shared" ref="D211:G211" si="41">(D190+D172+D154+D137+D120+D102+D86+D68+D51+D34)/10</f>
        <v>60.501999999999995</v>
      </c>
      <c r="E211" s="64">
        <f t="shared" si="41"/>
        <v>61.315999999999995</v>
      </c>
      <c r="F211" s="64">
        <f t="shared" si="41"/>
        <v>260.11600000000004</v>
      </c>
      <c r="G211" s="65">
        <f t="shared" si="41"/>
        <v>1781.3090000000004</v>
      </c>
      <c r="H211" s="34"/>
    </row>
    <row r="212" spans="1:8" ht="28.5" customHeight="1" thickBot="1">
      <c r="A212" s="157" t="s">
        <v>136</v>
      </c>
      <c r="B212" s="158"/>
      <c r="C212" s="66"/>
      <c r="D212" s="67">
        <f>D211/D196</f>
        <v>0.67224444444444442</v>
      </c>
      <c r="E212" s="67">
        <f>E211/E196</f>
        <v>0.66647826086956519</v>
      </c>
      <c r="F212" s="67">
        <f>F211/F196</f>
        <v>0.67915404699738913</v>
      </c>
      <c r="G212" s="68">
        <f>G211/2720</f>
        <v>0.65489301470588246</v>
      </c>
      <c r="H212" s="34"/>
    </row>
    <row r="213" spans="1:8">
      <c r="A213" s="33"/>
      <c r="B213" s="33"/>
      <c r="C213" s="34"/>
      <c r="D213" s="35"/>
      <c r="E213" s="35"/>
      <c r="F213" s="35"/>
      <c r="G213" s="34"/>
      <c r="H213" s="34"/>
    </row>
    <row r="214" spans="1:8">
      <c r="A214" s="146" t="s">
        <v>156</v>
      </c>
      <c r="B214" s="146"/>
      <c r="C214" s="146"/>
      <c r="D214" s="146"/>
      <c r="E214" s="69"/>
      <c r="F214" s="69"/>
      <c r="G214" s="69"/>
      <c r="H214" s="69"/>
    </row>
    <row r="215" spans="1:8" ht="24">
      <c r="A215" s="78" t="s">
        <v>157</v>
      </c>
      <c r="B215" s="79"/>
      <c r="C215" s="78" t="s">
        <v>158</v>
      </c>
      <c r="D215" s="80"/>
      <c r="E215" s="147" t="s">
        <v>159</v>
      </c>
      <c r="F215" s="148"/>
      <c r="G215" s="148"/>
      <c r="H215" s="149"/>
    </row>
    <row r="216" spans="1:8" ht="24">
      <c r="A216" s="78" t="s">
        <v>160</v>
      </c>
      <c r="B216" s="79">
        <v>95.725999999999999</v>
      </c>
      <c r="C216" s="78" t="s">
        <v>161</v>
      </c>
      <c r="D216" s="80">
        <v>448.01900000000001</v>
      </c>
      <c r="E216" s="150"/>
      <c r="F216" s="151"/>
      <c r="G216" s="151"/>
      <c r="H216" s="152"/>
    </row>
    <row r="217" spans="1:8" ht="24">
      <c r="A217" s="78" t="s">
        <v>162</v>
      </c>
      <c r="B217" s="79">
        <v>1.248</v>
      </c>
      <c r="C217" s="78" t="s">
        <v>163</v>
      </c>
      <c r="D217" s="80">
        <v>392.05900000000003</v>
      </c>
      <c r="E217" s="147" t="s">
        <v>164</v>
      </c>
      <c r="F217" s="148"/>
      <c r="G217" s="148"/>
      <c r="H217" s="149"/>
    </row>
    <row r="218" spans="1:8" ht="24">
      <c r="A218" s="78" t="s">
        <v>165</v>
      </c>
      <c r="B218" s="79">
        <v>1.0569999999999999</v>
      </c>
      <c r="C218" s="78" t="s">
        <v>166</v>
      </c>
      <c r="D218" s="80">
        <v>131.62</v>
      </c>
      <c r="E218" s="150"/>
      <c r="F218" s="151"/>
      <c r="G218" s="151"/>
      <c r="H218" s="152"/>
    </row>
    <row r="219" spans="1:8" ht="263.25" customHeight="1">
      <c r="A219" s="78" t="s">
        <v>167</v>
      </c>
      <c r="B219" s="79">
        <v>122</v>
      </c>
      <c r="C219" s="78" t="s">
        <v>168</v>
      </c>
      <c r="D219" s="80">
        <v>13.279</v>
      </c>
      <c r="E219" s="162" t="s">
        <v>169</v>
      </c>
      <c r="F219" s="163"/>
      <c r="G219" s="163"/>
      <c r="H219" s="164"/>
    </row>
    <row r="220" spans="1:8">
      <c r="A220" s="137" t="s">
        <v>170</v>
      </c>
      <c r="B220" s="138">
        <v>295</v>
      </c>
      <c r="C220" s="137" t="s">
        <v>171</v>
      </c>
      <c r="D220" s="139">
        <v>1.288</v>
      </c>
      <c r="E220" s="147" t="s">
        <v>172</v>
      </c>
      <c r="F220" s="148"/>
      <c r="G220" s="148"/>
      <c r="H220" s="149"/>
    </row>
    <row r="221" spans="1:8">
      <c r="A221" s="137"/>
      <c r="B221" s="138"/>
      <c r="C221" s="137"/>
      <c r="D221" s="139"/>
      <c r="E221" s="150"/>
      <c r="F221" s="151"/>
      <c r="G221" s="151"/>
      <c r="H221" s="152"/>
    </row>
  </sheetData>
  <mergeCells count="123">
    <mergeCell ref="E2:H2"/>
    <mergeCell ref="E3:H3"/>
    <mergeCell ref="E4:H4"/>
    <mergeCell ref="E5:H5"/>
    <mergeCell ref="G1:H1"/>
    <mergeCell ref="A214:D214"/>
    <mergeCell ref="E215:H216"/>
    <mergeCell ref="E217:H218"/>
    <mergeCell ref="E219:H219"/>
    <mergeCell ref="A203:B203"/>
    <mergeCell ref="A204:B204"/>
    <mergeCell ref="A205:B205"/>
    <mergeCell ref="A206:B206"/>
    <mergeCell ref="A207:B207"/>
    <mergeCell ref="A198:B198"/>
    <mergeCell ref="A199:B199"/>
    <mergeCell ref="A200:B200"/>
    <mergeCell ref="A201:B201"/>
    <mergeCell ref="A202:B202"/>
    <mergeCell ref="A194:B194"/>
    <mergeCell ref="D194:F194"/>
    <mergeCell ref="A195:B195"/>
    <mergeCell ref="A196:B196"/>
    <mergeCell ref="A197:B197"/>
    <mergeCell ref="A220:A221"/>
    <mergeCell ref="B220:B221"/>
    <mergeCell ref="C220:C221"/>
    <mergeCell ref="D220:D221"/>
    <mergeCell ref="E220:H221"/>
    <mergeCell ref="A208:B208"/>
    <mergeCell ref="A209:B209"/>
    <mergeCell ref="A210:B210"/>
    <mergeCell ref="A211:B211"/>
    <mergeCell ref="A212:B212"/>
    <mergeCell ref="A22:A29"/>
    <mergeCell ref="A12:A13"/>
    <mergeCell ref="B12:B13"/>
    <mergeCell ref="C12:C13"/>
    <mergeCell ref="D12:F12"/>
    <mergeCell ref="H12:H13"/>
    <mergeCell ref="A8:H8"/>
    <mergeCell ref="A14:H14"/>
    <mergeCell ref="A15:A20"/>
    <mergeCell ref="A21:B21"/>
    <mergeCell ref="G12:G13"/>
    <mergeCell ref="A51:B51"/>
    <mergeCell ref="A30:B30"/>
    <mergeCell ref="A33:B33"/>
    <mergeCell ref="A31:A32"/>
    <mergeCell ref="A34:B34"/>
    <mergeCell ref="A35:H35"/>
    <mergeCell ref="A36:A38"/>
    <mergeCell ref="A39:B39"/>
    <mergeCell ref="A40:A46"/>
    <mergeCell ref="A47:B47"/>
    <mergeCell ref="A50:B50"/>
    <mergeCell ref="A48:A49"/>
    <mergeCell ref="A82:B82"/>
    <mergeCell ref="A52:H52"/>
    <mergeCell ref="A53:A55"/>
    <mergeCell ref="A56:B56"/>
    <mergeCell ref="A57:A63"/>
    <mergeCell ref="A64:B64"/>
    <mergeCell ref="A67:B67"/>
    <mergeCell ref="A65:A66"/>
    <mergeCell ref="A68:B68"/>
    <mergeCell ref="A69:H69"/>
    <mergeCell ref="A70:A74"/>
    <mergeCell ref="A75:B75"/>
    <mergeCell ref="A76:A81"/>
    <mergeCell ref="A103:H103"/>
    <mergeCell ref="A85:B85"/>
    <mergeCell ref="A83:A84"/>
    <mergeCell ref="A86:B86"/>
    <mergeCell ref="A87:H87"/>
    <mergeCell ref="A88:A90"/>
    <mergeCell ref="A91:B91"/>
    <mergeCell ref="A92:A97"/>
    <mergeCell ref="A98:B98"/>
    <mergeCell ref="A101:B101"/>
    <mergeCell ref="A99:A100"/>
    <mergeCell ref="A102:B102"/>
    <mergeCell ref="A133:B133"/>
    <mergeCell ref="A104:A107"/>
    <mergeCell ref="A108:B108"/>
    <mergeCell ref="A109:A115"/>
    <mergeCell ref="A116:B116"/>
    <mergeCell ref="A119:B119"/>
    <mergeCell ref="A117:A118"/>
    <mergeCell ref="A120:B120"/>
    <mergeCell ref="A121:H121"/>
    <mergeCell ref="A122:A124"/>
    <mergeCell ref="A125:B125"/>
    <mergeCell ref="A126:A132"/>
    <mergeCell ref="A155:H155"/>
    <mergeCell ref="A136:B136"/>
    <mergeCell ref="A134:A135"/>
    <mergeCell ref="A137:B137"/>
    <mergeCell ref="A138:H138"/>
    <mergeCell ref="A143:B143"/>
    <mergeCell ref="A139:A142"/>
    <mergeCell ref="A144:A149"/>
    <mergeCell ref="A150:B150"/>
    <mergeCell ref="A153:B153"/>
    <mergeCell ref="A151:A152"/>
    <mergeCell ref="A154:B154"/>
    <mergeCell ref="A192:B192"/>
    <mergeCell ref="A172:B172"/>
    <mergeCell ref="A173:H173"/>
    <mergeCell ref="A178:B178"/>
    <mergeCell ref="A179:A185"/>
    <mergeCell ref="A186:B186"/>
    <mergeCell ref="A189:B189"/>
    <mergeCell ref="A174:A177"/>
    <mergeCell ref="A156:A158"/>
    <mergeCell ref="A159:B159"/>
    <mergeCell ref="A160:A167"/>
    <mergeCell ref="A168:B168"/>
    <mergeCell ref="A171:B171"/>
    <mergeCell ref="A169:A170"/>
    <mergeCell ref="A187:A188"/>
    <mergeCell ref="A190:B190"/>
    <mergeCell ref="A191:B191"/>
  </mergeCells>
  <pageMargins left="0.31496062992125984" right="0.31496062992125984" top="0.35433070866141736" bottom="0.15748031496062992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Nata</cp:lastModifiedBy>
  <cp:lastPrinted>2024-08-28T06:59:07Z</cp:lastPrinted>
  <dcterms:created xsi:type="dcterms:W3CDTF">2010-09-29T09:10:17Z</dcterms:created>
  <dcterms:modified xsi:type="dcterms:W3CDTF">2024-09-14T05:52:58Z</dcterms:modified>
</cp:coreProperties>
</file>